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120" windowWidth="19440" windowHeight="7560" firstSheet="6" activeTab="14"/>
  </bookViews>
  <sheets>
    <sheet name="11-3" sheetId="1" r:id="rId1"/>
    <sheet name="31-3" sheetId="2" r:id="rId2"/>
    <sheet name="01-4" sheetId="3" r:id="rId3"/>
    <sheet name="Sheet2" sheetId="14" r:id="rId4"/>
    <sheet name="0704" sheetId="4" r:id="rId5"/>
    <sheet name="0804" sheetId="5" r:id="rId6"/>
    <sheet name="0904" sheetId="6" r:id="rId7"/>
    <sheet name="124154" sheetId="7" r:id="rId8"/>
    <sheet name="134154" sheetId="8" r:id="rId9"/>
    <sheet name="1604" sheetId="9" r:id="rId10"/>
    <sheet name="2004" sheetId="12" r:id="rId11"/>
    <sheet name="07051005" sheetId="11" r:id="rId12"/>
    <sheet name="04050605" sheetId="10" r:id="rId13"/>
    <sheet name="Sheet1" sheetId="16" r:id="rId14"/>
    <sheet name="tong hop" sheetId="13" r:id="rId15"/>
  </sheets>
  <definedNames>
    <definedName name="_xlnm._FilterDatabase" localSheetId="13" hidden="1">Sheet1!$C$1:$C$94</definedName>
    <definedName name="_xlnm.Print_Titles" localSheetId="12">'04050605'!$7:$7</definedName>
    <definedName name="_xlnm.Print_Titles" localSheetId="11">'07051005'!$6:$6</definedName>
    <definedName name="_xlnm.Print_Titles" localSheetId="8">'134154'!$7:$7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7" i="16" l="1"/>
  <c r="G64" i="16"/>
  <c r="G51" i="16"/>
  <c r="G38" i="16" l="1"/>
  <c r="G37" i="16"/>
  <c r="G36" i="16"/>
  <c r="G8" i="16"/>
  <c r="G9" i="16"/>
  <c r="G10" i="16"/>
  <c r="G11" i="16"/>
  <c r="G12" i="16"/>
  <c r="G13" i="16"/>
  <c r="G14" i="16"/>
  <c r="G15" i="16"/>
  <c r="G16" i="16"/>
  <c r="G17" i="16"/>
  <c r="G18" i="16"/>
  <c r="G19" i="16"/>
  <c r="G20" i="16"/>
  <c r="G21" i="16"/>
  <c r="G22" i="16"/>
  <c r="G23" i="16"/>
  <c r="G24" i="16"/>
  <c r="G25" i="16"/>
  <c r="G26" i="16"/>
  <c r="G27" i="16"/>
  <c r="G28" i="16"/>
  <c r="G29" i="16"/>
  <c r="G30" i="16"/>
  <c r="G31" i="16"/>
  <c r="G32" i="16"/>
  <c r="G33" i="16"/>
  <c r="G34" i="16"/>
  <c r="G35" i="16"/>
  <c r="G43" i="16"/>
  <c r="G46" i="16"/>
  <c r="G39" i="16"/>
  <c r="G41" i="16"/>
  <c r="G42" i="16"/>
  <c r="G44" i="16"/>
  <c r="G45" i="16"/>
  <c r="G40" i="16"/>
  <c r="G47" i="16"/>
  <c r="G48" i="16"/>
  <c r="G49" i="16"/>
  <c r="G52" i="16"/>
  <c r="G53" i="16"/>
  <c r="G50" i="16"/>
  <c r="G54" i="16"/>
  <c r="G55" i="16"/>
  <c r="G56" i="16"/>
  <c r="G57" i="16"/>
  <c r="G58" i="16"/>
  <c r="G59" i="16"/>
  <c r="G60" i="16"/>
  <c r="G61" i="16"/>
  <c r="G62" i="16"/>
  <c r="G63" i="16"/>
  <c r="G72" i="16"/>
  <c r="G65" i="16"/>
  <c r="G66" i="16"/>
  <c r="G68" i="16"/>
  <c r="G69" i="16"/>
  <c r="G70" i="16"/>
  <c r="G71" i="16"/>
  <c r="G73" i="16"/>
  <c r="G74" i="16"/>
  <c r="G75" i="16"/>
  <c r="E76" i="16"/>
  <c r="E77" i="16" s="1"/>
  <c r="J78" i="16" s="1"/>
  <c r="G7" i="16"/>
  <c r="G76" i="16" l="1"/>
  <c r="G7" i="9"/>
  <c r="G10" i="13"/>
  <c r="E16" i="13"/>
  <c r="E27" i="13" s="1"/>
  <c r="E11" i="13"/>
  <c r="F13" i="13"/>
  <c r="G13" i="13" s="1"/>
  <c r="F11" i="13"/>
  <c r="F27" i="13" s="1"/>
  <c r="E18" i="13"/>
  <c r="F14" i="13"/>
  <c r="G14" i="13" s="1"/>
  <c r="F20" i="13"/>
  <c r="E20" i="13"/>
  <c r="F21" i="13"/>
  <c r="E21" i="13"/>
  <c r="G8" i="13"/>
  <c r="F18" i="13"/>
  <c r="G18" i="13" s="1"/>
  <c r="G19" i="13"/>
  <c r="G21" i="13"/>
  <c r="G23" i="13"/>
  <c r="G24" i="13"/>
  <c r="G17" i="13"/>
  <c r="G16" i="13"/>
  <c r="G15" i="13"/>
  <c r="G12" i="13"/>
  <c r="F8" i="14"/>
  <c r="E8" i="14"/>
  <c r="G7" i="14"/>
  <c r="G20" i="13" l="1"/>
  <c r="G8" i="14"/>
  <c r="K24" i="13" s="1"/>
  <c r="G11" i="13"/>
  <c r="G9" i="13"/>
  <c r="G22" i="13"/>
  <c r="G8" i="9"/>
  <c r="G27" i="13" l="1"/>
  <c r="H27" i="13" s="1"/>
  <c r="F12" i="9"/>
  <c r="K37" i="13" l="1"/>
  <c r="G11" i="9"/>
  <c r="E12" i="9"/>
  <c r="F19" i="8" l="1"/>
  <c r="E19" i="8"/>
  <c r="G18" i="8"/>
  <c r="G16" i="8" l="1"/>
  <c r="F11" i="12" l="1"/>
  <c r="G9" i="12"/>
  <c r="G10" i="12"/>
  <c r="E11" i="12"/>
  <c r="G8" i="12"/>
  <c r="G7" i="12"/>
  <c r="G11" i="12" l="1"/>
  <c r="K33" i="13" s="1"/>
  <c r="F7" i="11"/>
  <c r="K19" i="13" s="1"/>
  <c r="F11" i="11"/>
  <c r="E11" i="11"/>
  <c r="G10" i="11"/>
  <c r="G9" i="11"/>
  <c r="G8" i="11"/>
  <c r="G11" i="11" l="1"/>
  <c r="K35" i="13" s="1"/>
  <c r="G16" i="10"/>
  <c r="G17" i="10"/>
  <c r="G12" i="10"/>
  <c r="G11" i="10"/>
  <c r="F19" i="10"/>
  <c r="E19" i="10"/>
  <c r="G18" i="10"/>
  <c r="G15" i="10"/>
  <c r="G14" i="10"/>
  <c r="G13" i="10"/>
  <c r="G10" i="10"/>
  <c r="G9" i="10"/>
  <c r="G8" i="10"/>
  <c r="G14" i="7"/>
  <c r="G9" i="9"/>
  <c r="G10" i="9"/>
  <c r="G14" i="8"/>
  <c r="G15" i="8"/>
  <c r="G17" i="8"/>
  <c r="G13" i="8"/>
  <c r="G12" i="8"/>
  <c r="G11" i="8"/>
  <c r="G10" i="8"/>
  <c r="G9" i="8"/>
  <c r="G8" i="8"/>
  <c r="G10" i="7"/>
  <c r="G11" i="7"/>
  <c r="G12" i="7"/>
  <c r="G13" i="7"/>
  <c r="G15" i="7"/>
  <c r="G19" i="10" l="1"/>
  <c r="K34" i="13" s="1"/>
  <c r="G12" i="9"/>
  <c r="K32" i="13" s="1"/>
  <c r="G19" i="8"/>
  <c r="K31" i="13" s="1"/>
  <c r="F16" i="7"/>
  <c r="E16" i="7"/>
  <c r="G9" i="7"/>
  <c r="G8" i="7"/>
  <c r="G7" i="7"/>
  <c r="E12" i="6"/>
  <c r="G7" i="5"/>
  <c r="G8" i="5"/>
  <c r="G9" i="5"/>
  <c r="F12" i="5"/>
  <c r="E12" i="5"/>
  <c r="G11" i="5"/>
  <c r="G10" i="5"/>
  <c r="F10" i="4"/>
  <c r="E10" i="4"/>
  <c r="G10" i="4" s="1"/>
  <c r="K27" i="13" s="1"/>
  <c r="G9" i="4"/>
  <c r="G8" i="4"/>
  <c r="G7" i="4"/>
  <c r="F10" i="3"/>
  <c r="E10" i="3"/>
  <c r="G10" i="3" s="1"/>
  <c r="G9" i="3"/>
  <c r="G8" i="3"/>
  <c r="G7" i="3"/>
  <c r="F10" i="2"/>
  <c r="G8" i="2"/>
  <c r="G9" i="2"/>
  <c r="G7" i="2"/>
  <c r="E10" i="2"/>
  <c r="G10" i="2" s="1"/>
  <c r="K23" i="13" s="1"/>
  <c r="E11" i="1"/>
  <c r="E12" i="1" l="1"/>
  <c r="K22" i="13"/>
  <c r="G16" i="7"/>
  <c r="K30" i="13" s="1"/>
  <c r="G12" i="5"/>
  <c r="K28" i="13" s="1"/>
  <c r="K36" i="13" l="1"/>
</calcChain>
</file>

<file path=xl/sharedStrings.xml><?xml version="1.0" encoding="utf-8"?>
<sst xmlns="http://schemas.openxmlformats.org/spreadsheetml/2006/main" count="736" uniqueCount="102">
  <si>
    <t>CỘNG HÒA XÃ HỘI CHỦ NGHĨA VIỆT NAM</t>
  </si>
  <si>
    <t>Độc lập - Tự do - Hạnh phúc</t>
  </si>
  <si>
    <t>TT</t>
  </si>
  <si>
    <t>HỌ VÀ TÊN</t>
  </si>
  <si>
    <t xml:space="preserve">SỐ NGÀY </t>
  </si>
  <si>
    <t>CÔNG TÁC PHÍ</t>
  </si>
  <si>
    <t>TỔNG CỘNG</t>
  </si>
  <si>
    <t>HIỆU TRƯỞNG</t>
  </si>
  <si>
    <t>PHÒNG KH-TC</t>
  </si>
  <si>
    <t>PHÒNG TS- ĐT</t>
  </si>
  <si>
    <t>NGƯỜI ĐỀ NGHỊ</t>
  </si>
  <si>
    <t>Phạm Hữu Lộc</t>
  </si>
  <si>
    <t>Nguyễn Kính</t>
  </si>
  <si>
    <t>Hồ Văn Sĩ</t>
  </si>
  <si>
    <t>TỔNG</t>
  </si>
  <si>
    <t>TIỀN XE</t>
  </si>
  <si>
    <t>Nguyễn Văn</t>
  </si>
  <si>
    <t>Tấn</t>
  </si>
  <si>
    <t>Ly</t>
  </si>
  <si>
    <t xml:space="preserve">Nguyễn Thị Hải </t>
  </si>
  <si>
    <t>Hà</t>
  </si>
  <si>
    <t>Nguyễn Việt</t>
  </si>
  <si>
    <t>Tiến</t>
  </si>
  <si>
    <t>Huỳnh Thị Minh</t>
  </si>
  <si>
    <t>GHI CHÚ</t>
  </si>
  <si>
    <t>Bằng chữ: Một triệu tám trăm ngàn đồng</t>
  </si>
  <si>
    <t>KÝ NHẬN</t>
  </si>
  <si>
    <t>Thành phố Minh Chí Minh, ngày     tháng 5 năm 2018</t>
  </si>
  <si>
    <t>TRƯỜNG CAO ĐẲNG LÝ TỰ TRỌNG</t>
  </si>
  <si>
    <t>THÀNH PHỐ HỒ CHÍ MINH</t>
  </si>
  <si>
    <t>PHÒNG TUYỂN SINH - ĐÀO TẠO</t>
  </si>
  <si>
    <t>DANH SÁCH NHẬN TIỀN CÔNG TÁC PHÍ THAM DỰ NGÀY HỘI TƯ VẤN HƯỚNG NGHIỆP - TUYỂN SINH 2018 TẠI TRƯỜNG THCS LỮ GIA - NGÀY 31/3/2018</t>
  </si>
  <si>
    <t>Nguyễn Thị</t>
  </si>
  <si>
    <t>Nhuận</t>
  </si>
  <si>
    <t>HỖ TRỢ TIỀN XĂNG XE</t>
  </si>
  <si>
    <t>THÀNH TIỀN</t>
  </si>
  <si>
    <t>Nguyễn Thị Hải Hà</t>
  </si>
  <si>
    <t>DANH SÁCH NHẬN TIỀN CÔNG TÁC PHÍ THAM DỰ NGÀY HỘI TƯ VẤN HƯỚNG NGHIỆP - TUYỂN SINH 2018 TẠI TRƯỜNG THCS TRẦN HUY LIỆU - NGÀY 01/4/2018</t>
  </si>
  <si>
    <t>Nguyễn Thị Hải</t>
  </si>
  <si>
    <t>Bằng chữ: Sáu trăm ngàn đồng</t>
  </si>
  <si>
    <t>DANH SÁCH NHẬN TIỀN CÔNG TÁC PHÍ THAM DỰ NGÀY HỘI TƯ VẤN HƯỚNG NGHIỆP - TUYỂN SINH 2018 TẠI TRUNG TÂM GIÁO DỤC THƯỜNG XUYÊN QUẬN 10 - NGÀY 07/4/2018</t>
  </si>
  <si>
    <t>Võ Thị Lệ</t>
  </si>
  <si>
    <t>Trân</t>
  </si>
  <si>
    <t>Thái Thị My</t>
  </si>
  <si>
    <t>Sa</t>
  </si>
  <si>
    <t>DANH SÁCH NHẬN TIỀN CÔNG TÁC PHÍ THAM DỰ NGÀY HỘI TƯ VẤN HƯỚNG NGHIỆP - TUYỂN SINH 2018 TẠI TRƯỜNG THCS PHẠM VĂN CỘI VÀ THCS CHÂU VĂN LIÊM - NGÀY 08/4/2018</t>
  </si>
  <si>
    <t xml:space="preserve">Nguyễn Văn </t>
  </si>
  <si>
    <t xml:space="preserve">Huỳnh Thị </t>
  </si>
  <si>
    <t>Mai</t>
  </si>
  <si>
    <t xml:space="preserve">Sỹ Thị </t>
  </si>
  <si>
    <t>Chung</t>
  </si>
  <si>
    <t>Bằng chữ: Tám trăm năm mươi ngàn đồng</t>
  </si>
  <si>
    <t>Hồ Văn</t>
  </si>
  <si>
    <t>Sĩ</t>
  </si>
  <si>
    <t>Vương Hội</t>
  </si>
  <si>
    <t>Khánh</t>
  </si>
  <si>
    <t>Thùy</t>
  </si>
  <si>
    <t xml:space="preserve">Nguyễn Thị </t>
  </si>
  <si>
    <t>Tất</t>
  </si>
  <si>
    <t>DANH SÁCH NHẬN TIỀN CÔNG TÁC PHÍ THAM DỰ NGÀY HỘI TƯ VẤN HƯỚNG NGHIỆP - TUYỂN SINH 2018 TẠI TRƯỜNG THCS BÀN CỜ - NGÀY 12/4/2018; THCS NGUYỄN VĂN TRỖI - NGÀY 14/4/2018 VÀ THCS BÌNH HƯNG HÒA, THCS QUANG TRUNG - NGÀY 15/4/2018</t>
  </si>
  <si>
    <t>DANH SÁCH NHẬN TIỀN CÔNG TÁC PHÍ THAM DỰ NGÀY HỘI TƯ VẤN HƯỚNG NGHIỆP - TUYỂN SINH 2018 TẠI TRƯỜNG THCS QUANG TRUNG - NGÀY 13/4/2018; THCS NGUYỄN TRÃI - NGÀY 14/4/2018 VÀ THCS THOẠI NGỌC HẦU, THCS CẦU KIỆU, THCS THỊ TRẤN, THCS ĐỖ VĂN DẬY, THCS NGUYỄN HỒNG ĐÀO - NGÀY 15/4/2018</t>
  </si>
  <si>
    <t>Huỳnh Thị</t>
  </si>
  <si>
    <t>Võ Minh</t>
  </si>
  <si>
    <t>Phương</t>
  </si>
  <si>
    <t xml:space="preserve">Nguyễn Việt </t>
  </si>
  <si>
    <t>DANH SÁCH NHẬN TIỀN CÔNG TÁC PHÍ THAM DỰ NGÀY HỘI TƯ VẤN HƯỚNG NGHIỆP - TUYỂN SINH 2018 TẠI TRƯỜNG THCS NGUYỄN VĂN NGHI VÀ THCS BÌNH AN - NGÀY 16/4/2018</t>
  </si>
  <si>
    <t xml:space="preserve">Võ Minh </t>
  </si>
  <si>
    <t>Bằng chữ: Một triệu bảy trăm ngàn đồng</t>
  </si>
  <si>
    <t>DANH SÁCH NHẬN TIỀN CÔNG TÁC PHÍ THAM DỰ NGÀY HỘI TƯ VẤN HƯỚNG NGHIỆP - TUYỂN SINH 2018 TẠI TRƯỜNG THCS TÂN THỚI HÒA - NGÀY 29/4/2018; THCS GÒ VẤP - NGÀY 04/5/2018 VÀ THCS NGUYỄN HỒNG ĐÀO, THCS BÌNH TRỊ ĐÔNG, THCS ĐẶNG TRẦN CÔN - NGÀY 06/5/2018</t>
  </si>
  <si>
    <t>Võ Thị Xuân</t>
  </si>
  <si>
    <t>Thơ</t>
  </si>
  <si>
    <t xml:space="preserve">Huỳnh Thị Minh </t>
  </si>
  <si>
    <t>Kèm theo hóa đơn taxi</t>
  </si>
  <si>
    <t>DANH SÁCH NHẬN TIỀN CÔNG TÁC PHÍ THAM DỰ NGÀY HỘI TƯ VẤN HƯỚNG NGHIỆP - TUYỂN SINH 2018 TẠI TRƯỜNG THCS HÙNG VƯƠNG - NGÀY 07/5/2018; VÀ THCS NGUYỄN DU - NGÀY 15/4/2018</t>
  </si>
  <si>
    <t>DANH SÁCH NHẬN TIỀN CÔNG TÁC PHÍ THAM DỰ NGÀY HỘI TƯ VẤN HƯỚNG NGHIỆP - TUYỂN SINH 2018 TẠI TRƯỜNG THPT TRÍ ĐỨC - NGÀY 20/4/2018</t>
  </si>
  <si>
    <t xml:space="preserve">Giáp Thị </t>
  </si>
  <si>
    <t>Vượng</t>
  </si>
  <si>
    <t>Bằng chữ: Hai triệu bốn trăm năm mươi ngàn đồng</t>
  </si>
  <si>
    <t>Bằng chữ: Sáu trăm chín mươi ba ngàn đồng</t>
  </si>
  <si>
    <t>Thanh</t>
  </si>
  <si>
    <t>Bằng chữ: Hai triệu hai trăm năm mươi ngàn đồng</t>
  </si>
  <si>
    <t xml:space="preserve">Lê Hùng </t>
  </si>
  <si>
    <t>Bằng chữ: Bảy trăm ngàn đồng</t>
  </si>
  <si>
    <t>DANH SÁCH NHẬN TIỀN CÔNG TÁC PHÍ THAM DỰ NGÀY HỘI TƯ VẤN HƯỚNG NGHIỆP - TUYỂN SINH 2018 TẠI TRƯỜNG THPT CẦN ĐƯỚC - LONG AN - NGÀY 11/3/2018</t>
  </si>
  <si>
    <t>DANH SÁCH NHẬN TIỀN CÔNG TÁC PHÍ THAM DỰ NGÀY HỘI TƯ VẤN HƯỚNG NGHIỆP - TUYỂN SINH 2018 TẠI TRƯỜNG THCS TRUNG LẬP - NGÀY 09/4/2018</t>
  </si>
  <si>
    <t>Bằng chữ: Hai trăm ngàn đồng</t>
  </si>
  <si>
    <t>Nguyễn Thị Nhuận</t>
  </si>
  <si>
    <t xml:space="preserve"> Thái Thị My </t>
  </si>
  <si>
    <t xml:space="preserve"> Võ Thị Anh </t>
  </si>
  <si>
    <t xml:space="preserve"> Võ Thị Lệ</t>
  </si>
  <si>
    <t>Tiền xe đi Long An</t>
  </si>
  <si>
    <t>Tiền taxi THCS Hùng Vương</t>
  </si>
  <si>
    <t>DANH SÁCH TỔNG HỢP NHẬN TIỀN CÔNG TÁC PHÍ THAM DỰ NGÀY HỘI TƯ VẤN HƯỚNG NGHIỆP - TUYỂN SINH 2018 TẠI TRƯỜNG THCS TPHCM
Từ ngày 11/3/2018 đến ngày 10/5/2018</t>
  </si>
  <si>
    <t>Bằng chữ: Mười hai triệu tám trăm bốn mươi ba ngàn đồng</t>
  </si>
  <si>
    <t>31/3/18</t>
  </si>
  <si>
    <t>12,15/4/18</t>
  </si>
  <si>
    <t>13,15/4/18</t>
  </si>
  <si>
    <t>16/4/18</t>
  </si>
  <si>
    <t>20/4/18</t>
  </si>
  <si>
    <t>7,10/5/18</t>
  </si>
  <si>
    <t>4,6/5/18</t>
  </si>
  <si>
    <t xml:space="preserve"> Nguyễn Thị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</si>
</sst>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(* #,##0_);_(* \(#,##0\);_(* &quot;-&quot;_);_(@_)"/>
    <numFmt numFmtId="164" formatCode="#,##0;[Red]#,##0"/>
  </numFmts>
  <fonts count="35" x14ac:knownFonts="1">
    <font>
      <sz val="11"/>
      <color theme="1"/>
      <name val="Calibri"/>
      <family val="2"/>
      <scheme val="minor"/>
    </font>
    <font>
      <sz val="12.5"/>
      <color indexed="8"/>
      <name val="Times New Roman"/>
      <family val="1"/>
    </font>
    <font>
      <b/>
      <sz val="12.5"/>
      <color indexed="8"/>
      <name val="Times New Roman"/>
      <family val="1"/>
      <charset val="163"/>
    </font>
    <font>
      <sz val="12.5"/>
      <color indexed="8"/>
      <name val="Times New Roman"/>
      <family val="1"/>
      <charset val="163"/>
    </font>
    <font>
      <sz val="13"/>
      <color indexed="8"/>
      <name val="Times New Roman"/>
      <family val="1"/>
      <charset val="163"/>
    </font>
    <font>
      <b/>
      <sz val="13"/>
      <color indexed="8"/>
      <name val="Times New Roman"/>
      <family val="1"/>
      <charset val="163"/>
    </font>
    <font>
      <b/>
      <sz val="15"/>
      <color indexed="8"/>
      <name val="Times New Roman"/>
      <family val="1"/>
      <charset val="163"/>
    </font>
    <font>
      <b/>
      <sz val="13"/>
      <color indexed="8"/>
      <name val="Times New Roman"/>
      <family val="1"/>
    </font>
    <font>
      <i/>
      <sz val="13"/>
      <color indexed="8"/>
      <name val="Times New Roman"/>
      <family val="1"/>
    </font>
    <font>
      <sz val="11"/>
      <color indexed="8"/>
      <name val="Times New Roman"/>
      <family val="1"/>
      <charset val="163"/>
    </font>
    <font>
      <b/>
      <i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i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sz val="13"/>
      <color rgb="FFFF0000"/>
      <name val="Times New Roman"/>
      <family val="1"/>
      <charset val="163"/>
    </font>
    <font>
      <b/>
      <sz val="13"/>
      <color rgb="FFFF0000"/>
      <name val="Times New Roman"/>
      <family val="1"/>
      <charset val="163"/>
    </font>
    <font>
      <sz val="13"/>
      <color theme="5"/>
      <name val="Times New Roman"/>
      <family val="1"/>
      <charset val="163"/>
    </font>
    <font>
      <b/>
      <sz val="13"/>
      <color theme="5"/>
      <name val="Times New Roman"/>
      <family val="1"/>
      <charset val="163"/>
    </font>
    <font>
      <sz val="13"/>
      <color theme="4"/>
      <name val="Times New Roman"/>
      <family val="1"/>
      <charset val="163"/>
    </font>
    <font>
      <b/>
      <sz val="13"/>
      <color theme="4"/>
      <name val="Times New Roman"/>
      <family val="1"/>
      <charset val="163"/>
    </font>
    <font>
      <sz val="13"/>
      <color theme="9"/>
      <name val="Times New Roman"/>
      <family val="1"/>
      <charset val="163"/>
    </font>
    <font>
      <b/>
      <sz val="13"/>
      <color theme="9"/>
      <name val="Times New Roman"/>
      <family val="1"/>
      <charset val="163"/>
    </font>
    <font>
      <sz val="13"/>
      <color theme="3"/>
      <name val="Times New Roman"/>
      <family val="1"/>
    </font>
    <font>
      <b/>
      <sz val="13"/>
      <color theme="3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3"/>
      <color rgb="FF002060"/>
      <name val="Times New Roman"/>
      <family val="1"/>
      <charset val="163"/>
    </font>
    <font>
      <b/>
      <sz val="13"/>
      <color rgb="FF002060"/>
      <name val="Times New Roman"/>
      <family val="1"/>
      <charset val="163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0070C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99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vertical="center"/>
    </xf>
    <xf numFmtId="2" fontId="5" fillId="0" borderId="0" xfId="0" applyNumberFormat="1" applyFont="1" applyAlignment="1">
      <alignment vertical="center"/>
    </xf>
    <xf numFmtId="164" fontId="4" fillId="0" borderId="3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Fill="1" applyAlignment="1">
      <alignment horizontal="center" vertical="center"/>
    </xf>
    <xf numFmtId="2" fontId="4" fillId="0" borderId="0" xfId="0" applyNumberFormat="1" applyFont="1"/>
    <xf numFmtId="0" fontId="7" fillId="0" borderId="0" xfId="0" quotePrefix="1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quotePrefix="1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9" fillId="0" borderId="0" xfId="0" quotePrefix="1" applyFont="1" applyAlignment="1">
      <alignment horizontal="left" vertical="center"/>
    </xf>
    <xf numFmtId="41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41" fontId="7" fillId="0" borderId="2" xfId="0" applyNumberFormat="1" applyFont="1" applyBorder="1" applyAlignment="1">
      <alignment horizontal="center" vertical="center" wrapText="1"/>
    </xf>
    <xf numFmtId="41" fontId="7" fillId="0" borderId="1" xfId="0" applyNumberFormat="1" applyFont="1" applyBorder="1" applyAlignment="1">
      <alignment horizontal="center" vertical="center" wrapText="1"/>
    </xf>
    <xf numFmtId="41" fontId="7" fillId="0" borderId="1" xfId="0" applyNumberFormat="1" applyFont="1" applyBorder="1" applyAlignment="1">
      <alignment vertical="center"/>
    </xf>
    <xf numFmtId="41" fontId="4" fillId="0" borderId="0" xfId="0" applyNumberFormat="1" applyFont="1"/>
    <xf numFmtId="41" fontId="4" fillId="0" borderId="1" xfId="0" applyNumberFormat="1" applyFont="1" applyBorder="1" applyAlignment="1">
      <alignment horizontal="center" vertical="center"/>
    </xf>
    <xf numFmtId="41" fontId="4" fillId="0" borderId="3" xfId="0" applyNumberFormat="1" applyFont="1" applyBorder="1" applyAlignment="1">
      <alignment vertical="center"/>
    </xf>
    <xf numFmtId="41" fontId="4" fillId="0" borderId="4" xfId="0" applyNumberFormat="1" applyFont="1" applyBorder="1" applyAlignment="1">
      <alignment horizontal="center" vertical="center"/>
    </xf>
    <xf numFmtId="41" fontId="4" fillId="0" borderId="1" xfId="0" applyNumberFormat="1" applyFont="1" applyBorder="1"/>
    <xf numFmtId="41" fontId="4" fillId="0" borderId="0" xfId="0" applyNumberFormat="1" applyFont="1" applyAlignment="1">
      <alignment vertical="center"/>
    </xf>
    <xf numFmtId="41" fontId="4" fillId="0" borderId="6" xfId="0" applyNumberFormat="1" applyFont="1" applyBorder="1" applyAlignment="1">
      <alignment horizontal="center" vertical="center"/>
    </xf>
    <xf numFmtId="41" fontId="4" fillId="0" borderId="0" xfId="0" applyNumberFormat="1" applyFont="1" applyBorder="1"/>
    <xf numFmtId="41" fontId="4" fillId="0" borderId="1" xfId="0" applyNumberFormat="1" applyFont="1" applyBorder="1" applyAlignment="1">
      <alignment vertical="center"/>
    </xf>
    <xf numFmtId="41" fontId="7" fillId="0" borderId="5" xfId="0" applyNumberFormat="1" applyFont="1" applyBorder="1" applyAlignment="1">
      <alignment vertic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/>
    <xf numFmtId="0" fontId="11" fillId="0" borderId="0" xfId="0" applyFont="1" applyAlignment="1">
      <alignment horizontal="center" vertical="center"/>
    </xf>
    <xf numFmtId="41" fontId="7" fillId="0" borderId="6" xfId="0" applyNumberFormat="1" applyFont="1" applyBorder="1" applyAlignment="1">
      <alignment horizontal="center" vertical="center"/>
    </xf>
    <xf numFmtId="41" fontId="10" fillId="0" borderId="0" xfId="0" applyNumberFormat="1" applyFont="1" applyBorder="1" applyAlignment="1">
      <alignment horizontal="center" vertical="center"/>
    </xf>
    <xf numFmtId="41" fontId="10" fillId="0" borderId="6" xfId="0" applyNumberFormat="1" applyFont="1" applyBorder="1" applyAlignment="1">
      <alignment horizontal="center" vertical="center"/>
    </xf>
    <xf numFmtId="2" fontId="4" fillId="0" borderId="0" xfId="0" applyNumberFormat="1" applyFont="1" applyAlignment="1">
      <alignment vertical="center"/>
    </xf>
    <xf numFmtId="41" fontId="4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0" xfId="0" quotePrefix="1" applyFont="1" applyAlignment="1">
      <alignment horizontal="left" vertical="center"/>
    </xf>
    <xf numFmtId="41" fontId="4" fillId="0" borderId="1" xfId="0" applyNumberFormat="1" applyFont="1" applyBorder="1" applyAlignment="1">
      <alignment horizontal="center" vertical="center"/>
    </xf>
    <xf numFmtId="0" fontId="9" fillId="0" borderId="0" xfId="0" quotePrefix="1" applyFont="1" applyAlignment="1">
      <alignment horizontal="left" vertical="center"/>
    </xf>
    <xf numFmtId="41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41" fontId="4" fillId="0" borderId="1" xfId="0" applyNumberFormat="1" applyFont="1" applyBorder="1" applyAlignment="1">
      <alignment horizontal="center" vertical="center"/>
    </xf>
    <xf numFmtId="41" fontId="4" fillId="0" borderId="3" xfId="0" applyNumberFormat="1" applyFont="1" applyBorder="1" applyAlignment="1">
      <alignment horizontal="left" vertical="center"/>
    </xf>
    <xf numFmtId="41" fontId="4" fillId="0" borderId="9" xfId="0" applyNumberFormat="1" applyFont="1" applyBorder="1" applyAlignment="1">
      <alignment vertical="center"/>
    </xf>
    <xf numFmtId="0" fontId="6" fillId="0" borderId="10" xfId="0" applyFont="1" applyBorder="1" applyAlignment="1">
      <alignment horizontal="center" vertical="center" wrapText="1"/>
    </xf>
    <xf numFmtId="41" fontId="4" fillId="0" borderId="1" xfId="0" applyNumberFormat="1" applyFont="1" applyBorder="1" applyAlignment="1">
      <alignment horizontal="center" vertical="center"/>
    </xf>
    <xf numFmtId="0" fontId="4" fillId="0" borderId="0" xfId="0" applyFont="1" applyBorder="1"/>
    <xf numFmtId="0" fontId="6" fillId="0" borderId="10" xfId="0" applyFont="1" applyBorder="1" applyAlignment="1">
      <alignment horizontal="center" vertical="center" wrapText="1"/>
    </xf>
    <xf numFmtId="0" fontId="9" fillId="0" borderId="0" xfId="0" quotePrefix="1" applyFont="1" applyAlignment="1">
      <alignment horizontal="left" vertical="center"/>
    </xf>
    <xf numFmtId="41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41" fontId="4" fillId="0" borderId="1" xfId="0" applyNumberFormat="1" applyFont="1" applyBorder="1" applyAlignment="1">
      <alignment horizontal="center" vertical="center"/>
    </xf>
    <xf numFmtId="0" fontId="13" fillId="0" borderId="0" xfId="0" applyFont="1" applyAlignment="1"/>
    <xf numFmtId="0" fontId="14" fillId="0" borderId="0" xfId="0" applyFont="1"/>
    <xf numFmtId="0" fontId="1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12" fillId="0" borderId="0" xfId="0" applyFont="1"/>
    <xf numFmtId="0" fontId="15" fillId="0" borderId="0" xfId="0" applyFont="1" applyAlignment="1">
      <alignment vertical="center"/>
    </xf>
    <xf numFmtId="2" fontId="15" fillId="0" borderId="0" xfId="0" applyNumberFormat="1" applyFont="1" applyAlignment="1">
      <alignment vertical="center"/>
    </xf>
    <xf numFmtId="41" fontId="12" fillId="0" borderId="0" xfId="0" applyNumberFormat="1" applyFont="1"/>
    <xf numFmtId="41" fontId="12" fillId="0" borderId="0" xfId="0" applyNumberFormat="1" applyFont="1" applyBorder="1"/>
    <xf numFmtId="41" fontId="17" fillId="0" borderId="0" xfId="0" applyNumberFormat="1" applyFont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Alignment="1">
      <alignment vertical="center"/>
    </xf>
    <xf numFmtId="2" fontId="12" fillId="0" borderId="0" xfId="0" applyNumberFormat="1" applyFont="1" applyAlignment="1">
      <alignment vertical="center"/>
    </xf>
    <xf numFmtId="0" fontId="19" fillId="0" borderId="0" xfId="0" quotePrefix="1" applyFont="1" applyAlignment="1">
      <alignment horizontal="left" vertical="center"/>
    </xf>
    <xf numFmtId="2" fontId="12" fillId="0" borderId="0" xfId="0" applyNumberFormat="1" applyFont="1"/>
    <xf numFmtId="41" fontId="15" fillId="0" borderId="1" xfId="0" applyNumberFormat="1" applyFont="1" applyBorder="1" applyAlignment="1">
      <alignment horizontal="center" vertical="center"/>
    </xf>
    <xf numFmtId="41" fontId="15" fillId="0" borderId="1" xfId="0" applyNumberFormat="1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/>
    </xf>
    <xf numFmtId="41" fontId="12" fillId="0" borderId="1" xfId="0" applyNumberFormat="1" applyFont="1" applyBorder="1" applyAlignment="1">
      <alignment vertical="center"/>
    </xf>
    <xf numFmtId="41" fontId="15" fillId="0" borderId="1" xfId="0" applyNumberFormat="1" applyFont="1" applyBorder="1" applyAlignment="1">
      <alignment vertical="center"/>
    </xf>
    <xf numFmtId="41" fontId="12" fillId="0" borderId="1" xfId="0" applyNumberFormat="1" applyFont="1" applyBorder="1" applyAlignment="1">
      <alignment horizontal="center" vertical="center"/>
    </xf>
    <xf numFmtId="41" fontId="12" fillId="0" borderId="1" xfId="0" applyNumberFormat="1" applyFont="1" applyBorder="1"/>
    <xf numFmtId="41" fontId="11" fillId="0" borderId="1" xfId="0" applyNumberFormat="1" applyFont="1" applyBorder="1" applyAlignment="1">
      <alignment horizontal="center" vertical="center" wrapText="1"/>
    </xf>
    <xf numFmtId="41" fontId="7" fillId="0" borderId="2" xfId="0" applyNumberFormat="1" applyFont="1" applyBorder="1" applyAlignment="1">
      <alignment vertical="center"/>
    </xf>
    <xf numFmtId="164" fontId="4" fillId="0" borderId="2" xfId="0" applyNumberFormat="1" applyFont="1" applyBorder="1" applyAlignment="1">
      <alignment horizontal="center" vertical="center"/>
    </xf>
    <xf numFmtId="41" fontId="4" fillId="0" borderId="6" xfId="0" applyNumberFormat="1" applyFont="1" applyBorder="1" applyAlignment="1">
      <alignment vertical="center"/>
    </xf>
    <xf numFmtId="41" fontId="20" fillId="0" borderId="1" xfId="0" applyNumberFormat="1" applyFont="1" applyBorder="1" applyAlignment="1">
      <alignment horizontal="center" vertical="center"/>
    </xf>
    <xf numFmtId="41" fontId="20" fillId="0" borderId="2" xfId="0" applyNumberFormat="1" applyFont="1" applyBorder="1" applyAlignment="1">
      <alignment horizontal="center" vertical="center" wrapText="1"/>
    </xf>
    <xf numFmtId="41" fontId="20" fillId="0" borderId="1" xfId="0" applyNumberFormat="1" applyFont="1" applyBorder="1" applyAlignment="1">
      <alignment horizontal="center" vertical="center" wrapText="1"/>
    </xf>
    <xf numFmtId="0" fontId="9" fillId="0" borderId="0" xfId="0" quotePrefix="1" applyFont="1" applyAlignment="1">
      <alignment horizontal="left" vertical="center"/>
    </xf>
    <xf numFmtId="0" fontId="7" fillId="0" borderId="0" xfId="0" quotePrefix="1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41" fontId="4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164" fontId="21" fillId="0" borderId="3" xfId="0" applyNumberFormat="1" applyFont="1" applyBorder="1" applyAlignment="1">
      <alignment horizontal="center" vertical="center"/>
    </xf>
    <xf numFmtId="41" fontId="21" fillId="0" borderId="3" xfId="0" applyNumberFormat="1" applyFont="1" applyBorder="1" applyAlignment="1">
      <alignment vertical="center"/>
    </xf>
    <xf numFmtId="41" fontId="22" fillId="0" borderId="5" xfId="0" applyNumberFormat="1" applyFont="1" applyBorder="1" applyAlignment="1">
      <alignment vertical="center"/>
    </xf>
    <xf numFmtId="41" fontId="21" fillId="0" borderId="4" xfId="0" applyNumberFormat="1" applyFont="1" applyBorder="1" applyAlignment="1">
      <alignment horizontal="center" vertical="center"/>
    </xf>
    <xf numFmtId="41" fontId="21" fillId="0" borderId="1" xfId="0" applyNumberFormat="1" applyFont="1" applyBorder="1" applyAlignment="1">
      <alignment vertical="center"/>
    </xf>
    <xf numFmtId="164" fontId="4" fillId="2" borderId="3" xfId="0" applyNumberFormat="1" applyFont="1" applyFill="1" applyBorder="1" applyAlignment="1">
      <alignment horizontal="center" vertical="center"/>
    </xf>
    <xf numFmtId="41" fontId="4" fillId="2" borderId="3" xfId="0" applyNumberFormat="1" applyFont="1" applyFill="1" applyBorder="1" applyAlignment="1">
      <alignment vertical="center"/>
    </xf>
    <xf numFmtId="41" fontId="7" fillId="2" borderId="5" xfId="0" applyNumberFormat="1" applyFont="1" applyFill="1" applyBorder="1" applyAlignment="1">
      <alignment vertical="center"/>
    </xf>
    <xf numFmtId="41" fontId="4" fillId="2" borderId="4" xfId="0" applyNumberFormat="1" applyFont="1" applyFill="1" applyBorder="1" applyAlignment="1">
      <alignment horizontal="center" vertical="center"/>
    </xf>
    <xf numFmtId="41" fontId="4" fillId="2" borderId="1" xfId="0" applyNumberFormat="1" applyFont="1" applyFill="1" applyBorder="1"/>
    <xf numFmtId="164" fontId="4" fillId="2" borderId="1" xfId="0" applyNumberFormat="1" applyFont="1" applyFill="1" applyBorder="1" applyAlignment="1">
      <alignment horizontal="center" vertical="center"/>
    </xf>
    <xf numFmtId="41" fontId="4" fillId="2" borderId="0" xfId="0" applyNumberFormat="1" applyFont="1" applyFill="1" applyAlignment="1">
      <alignment vertical="center"/>
    </xf>
    <xf numFmtId="164" fontId="4" fillId="3" borderId="3" xfId="0" applyNumberFormat="1" applyFont="1" applyFill="1" applyBorder="1" applyAlignment="1">
      <alignment horizontal="center" vertical="center"/>
    </xf>
    <xf numFmtId="41" fontId="4" fillId="3" borderId="3" xfId="0" applyNumberFormat="1" applyFont="1" applyFill="1" applyBorder="1" applyAlignment="1">
      <alignment vertical="center"/>
    </xf>
    <xf numFmtId="41" fontId="7" fillId="3" borderId="5" xfId="0" applyNumberFormat="1" applyFont="1" applyFill="1" applyBorder="1" applyAlignment="1">
      <alignment vertical="center"/>
    </xf>
    <xf numFmtId="41" fontId="4" fillId="3" borderId="4" xfId="0" applyNumberFormat="1" applyFont="1" applyFill="1" applyBorder="1" applyAlignment="1">
      <alignment horizontal="center" vertical="center"/>
    </xf>
    <xf numFmtId="41" fontId="4" fillId="3" borderId="1" xfId="0" applyNumberFormat="1" applyFont="1" applyFill="1" applyBorder="1" applyAlignment="1">
      <alignment vertical="center"/>
    </xf>
    <xf numFmtId="14" fontId="4" fillId="2" borderId="1" xfId="0" applyNumberFormat="1" applyFont="1" applyFill="1" applyBorder="1"/>
    <xf numFmtId="164" fontId="4" fillId="4" borderId="3" xfId="0" applyNumberFormat="1" applyFont="1" applyFill="1" applyBorder="1" applyAlignment="1">
      <alignment horizontal="center" vertical="center"/>
    </xf>
    <xf numFmtId="41" fontId="4" fillId="4" borderId="3" xfId="0" applyNumberFormat="1" applyFont="1" applyFill="1" applyBorder="1" applyAlignment="1">
      <alignment vertical="center"/>
    </xf>
    <xf numFmtId="41" fontId="7" fillId="4" borderId="5" xfId="0" applyNumberFormat="1" applyFont="1" applyFill="1" applyBorder="1" applyAlignment="1">
      <alignment vertical="center"/>
    </xf>
    <xf numFmtId="41" fontId="4" fillId="4" borderId="4" xfId="0" applyNumberFormat="1" applyFont="1" applyFill="1" applyBorder="1" applyAlignment="1">
      <alignment horizontal="center" vertical="center"/>
    </xf>
    <xf numFmtId="41" fontId="4" fillId="4" borderId="1" xfId="0" applyNumberFormat="1" applyFont="1" applyFill="1" applyBorder="1" applyAlignment="1">
      <alignment vertical="center"/>
    </xf>
    <xf numFmtId="41" fontId="4" fillId="4" borderId="1" xfId="0" applyNumberFormat="1" applyFont="1" applyFill="1" applyBorder="1"/>
    <xf numFmtId="164" fontId="4" fillId="5" borderId="3" xfId="0" applyNumberFormat="1" applyFont="1" applyFill="1" applyBorder="1" applyAlignment="1">
      <alignment horizontal="center" vertical="center"/>
    </xf>
    <xf numFmtId="41" fontId="4" fillId="5" borderId="3" xfId="0" applyNumberFormat="1" applyFont="1" applyFill="1" applyBorder="1" applyAlignment="1">
      <alignment vertical="center"/>
    </xf>
    <xf numFmtId="41" fontId="7" fillId="5" borderId="5" xfId="0" applyNumberFormat="1" applyFont="1" applyFill="1" applyBorder="1" applyAlignment="1">
      <alignment vertical="center"/>
    </xf>
    <xf numFmtId="41" fontId="4" fillId="5" borderId="4" xfId="0" applyNumberFormat="1" applyFont="1" applyFill="1" applyBorder="1" applyAlignment="1">
      <alignment horizontal="center" vertical="center"/>
    </xf>
    <xf numFmtId="41" fontId="4" fillId="5" borderId="1" xfId="0" applyNumberFormat="1" applyFont="1" applyFill="1" applyBorder="1" applyAlignment="1">
      <alignment vertical="center"/>
    </xf>
    <xf numFmtId="41" fontId="4" fillId="5" borderId="1" xfId="0" applyNumberFormat="1" applyFont="1" applyFill="1" applyBorder="1"/>
    <xf numFmtId="164" fontId="4" fillId="7" borderId="3" xfId="0" applyNumberFormat="1" applyFont="1" applyFill="1" applyBorder="1" applyAlignment="1">
      <alignment horizontal="center" vertical="center"/>
    </xf>
    <xf numFmtId="41" fontId="4" fillId="7" borderId="3" xfId="0" applyNumberFormat="1" applyFont="1" applyFill="1" applyBorder="1" applyAlignment="1">
      <alignment vertical="center"/>
    </xf>
    <xf numFmtId="41" fontId="7" fillId="7" borderId="5" xfId="0" applyNumberFormat="1" applyFont="1" applyFill="1" applyBorder="1" applyAlignment="1">
      <alignment vertical="center"/>
    </xf>
    <xf numFmtId="41" fontId="4" fillId="7" borderId="1" xfId="0" applyNumberFormat="1" applyFont="1" applyFill="1" applyBorder="1" applyAlignment="1">
      <alignment vertical="center"/>
    </xf>
    <xf numFmtId="164" fontId="4" fillId="7" borderId="1" xfId="0" applyNumberFormat="1" applyFont="1" applyFill="1" applyBorder="1" applyAlignment="1">
      <alignment horizontal="center" vertical="center"/>
    </xf>
    <xf numFmtId="14" fontId="4" fillId="7" borderId="1" xfId="0" applyNumberFormat="1" applyFont="1" applyFill="1" applyBorder="1"/>
    <xf numFmtId="41" fontId="4" fillId="2" borderId="1" xfId="0" applyNumberFormat="1" applyFont="1" applyFill="1" applyBorder="1" applyAlignment="1">
      <alignment vertical="center"/>
    </xf>
    <xf numFmtId="164" fontId="4" fillId="8" borderId="3" xfId="0" applyNumberFormat="1" applyFont="1" applyFill="1" applyBorder="1" applyAlignment="1">
      <alignment horizontal="center" vertical="center"/>
    </xf>
    <xf numFmtId="41" fontId="4" fillId="8" borderId="3" xfId="0" applyNumberFormat="1" applyFont="1" applyFill="1" applyBorder="1" applyAlignment="1">
      <alignment vertical="center"/>
    </xf>
    <xf numFmtId="41" fontId="7" fillId="8" borderId="5" xfId="0" applyNumberFormat="1" applyFont="1" applyFill="1" applyBorder="1" applyAlignment="1">
      <alignment vertical="center"/>
    </xf>
    <xf numFmtId="41" fontId="4" fillId="8" borderId="4" xfId="0" applyNumberFormat="1" applyFont="1" applyFill="1" applyBorder="1" applyAlignment="1">
      <alignment horizontal="center" vertical="center"/>
    </xf>
    <xf numFmtId="41" fontId="4" fillId="8" borderId="1" xfId="0" applyNumberFormat="1" applyFont="1" applyFill="1" applyBorder="1" applyAlignment="1">
      <alignment vertical="center"/>
    </xf>
    <xf numFmtId="41" fontId="4" fillId="8" borderId="1" xfId="0" applyNumberFormat="1" applyFont="1" applyFill="1" applyBorder="1"/>
    <xf numFmtId="164" fontId="4" fillId="8" borderId="1" xfId="0" applyNumberFormat="1" applyFont="1" applyFill="1" applyBorder="1" applyAlignment="1">
      <alignment horizontal="center" vertical="center"/>
    </xf>
    <xf numFmtId="164" fontId="4" fillId="6" borderId="3" xfId="0" applyNumberFormat="1" applyFont="1" applyFill="1" applyBorder="1" applyAlignment="1">
      <alignment horizontal="center" vertical="center"/>
    </xf>
    <xf numFmtId="41" fontId="4" fillId="6" borderId="3" xfId="0" applyNumberFormat="1" applyFont="1" applyFill="1" applyBorder="1" applyAlignment="1">
      <alignment vertical="center"/>
    </xf>
    <xf numFmtId="41" fontId="7" fillId="6" borderId="5" xfId="0" applyNumberFormat="1" applyFont="1" applyFill="1" applyBorder="1" applyAlignment="1">
      <alignment vertical="center"/>
    </xf>
    <xf numFmtId="41" fontId="4" fillId="6" borderId="4" xfId="0" applyNumberFormat="1" applyFont="1" applyFill="1" applyBorder="1" applyAlignment="1">
      <alignment horizontal="center" vertical="center"/>
    </xf>
    <xf numFmtId="41" fontId="4" fillId="6" borderId="1" xfId="0" applyNumberFormat="1" applyFont="1" applyFill="1" applyBorder="1" applyAlignment="1">
      <alignment vertical="center"/>
    </xf>
    <xf numFmtId="14" fontId="4" fillId="6" borderId="1" xfId="0" applyNumberFormat="1" applyFont="1" applyFill="1" applyBorder="1"/>
    <xf numFmtId="164" fontId="4" fillId="6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/>
    <xf numFmtId="41" fontId="4" fillId="7" borderId="4" xfId="0" applyNumberFormat="1" applyFont="1" applyFill="1" applyBorder="1" applyAlignment="1">
      <alignment horizontal="center" vertical="center"/>
    </xf>
    <xf numFmtId="164" fontId="4" fillId="9" borderId="3" xfId="0" applyNumberFormat="1" applyFont="1" applyFill="1" applyBorder="1" applyAlignment="1">
      <alignment horizontal="center" vertical="center"/>
    </xf>
    <xf numFmtId="41" fontId="4" fillId="9" borderId="3" xfId="0" applyNumberFormat="1" applyFont="1" applyFill="1" applyBorder="1" applyAlignment="1">
      <alignment vertical="center"/>
    </xf>
    <xf numFmtId="41" fontId="7" fillId="9" borderId="5" xfId="0" applyNumberFormat="1" applyFont="1" applyFill="1" applyBorder="1" applyAlignment="1">
      <alignment vertical="center"/>
    </xf>
    <xf numFmtId="41" fontId="4" fillId="9" borderId="1" xfId="0" applyNumberFormat="1" applyFont="1" applyFill="1" applyBorder="1" applyAlignment="1">
      <alignment vertical="center"/>
    </xf>
    <xf numFmtId="41" fontId="4" fillId="9" borderId="5" xfId="0" applyNumberFormat="1" applyFont="1" applyFill="1" applyBorder="1" applyAlignment="1">
      <alignment vertical="center"/>
    </xf>
    <xf numFmtId="14" fontId="4" fillId="9" borderId="1" xfId="0" applyNumberFormat="1" applyFont="1" applyFill="1" applyBorder="1"/>
    <xf numFmtId="164" fontId="4" fillId="9" borderId="1" xfId="0" applyNumberFormat="1" applyFont="1" applyFill="1" applyBorder="1" applyAlignment="1">
      <alignment horizontal="center" vertical="center"/>
    </xf>
    <xf numFmtId="41" fontId="4" fillId="9" borderId="0" xfId="0" applyNumberFormat="1" applyFont="1" applyFill="1" applyAlignment="1">
      <alignment vertical="center"/>
    </xf>
    <xf numFmtId="164" fontId="4" fillId="10" borderId="3" xfId="0" applyNumberFormat="1" applyFont="1" applyFill="1" applyBorder="1" applyAlignment="1">
      <alignment horizontal="center" vertical="center"/>
    </xf>
    <xf numFmtId="41" fontId="4" fillId="10" borderId="3" xfId="0" applyNumberFormat="1" applyFont="1" applyFill="1" applyBorder="1" applyAlignment="1">
      <alignment vertical="center"/>
    </xf>
    <xf numFmtId="41" fontId="7" fillId="10" borderId="5" xfId="0" applyNumberFormat="1" applyFont="1" applyFill="1" applyBorder="1" applyAlignment="1">
      <alignment vertical="center"/>
    </xf>
    <xf numFmtId="41" fontId="4" fillId="10" borderId="4" xfId="0" applyNumberFormat="1" applyFont="1" applyFill="1" applyBorder="1" applyAlignment="1">
      <alignment horizontal="center" vertical="center"/>
    </xf>
    <xf numFmtId="41" fontId="4" fillId="10" borderId="1" xfId="0" applyNumberFormat="1" applyFont="1" applyFill="1" applyBorder="1" applyAlignment="1">
      <alignment vertical="center"/>
    </xf>
    <xf numFmtId="41" fontId="4" fillId="10" borderId="1" xfId="0" applyNumberFormat="1" applyFont="1" applyFill="1" applyBorder="1"/>
    <xf numFmtId="164" fontId="4" fillId="11" borderId="3" xfId="0" applyNumberFormat="1" applyFont="1" applyFill="1" applyBorder="1" applyAlignment="1">
      <alignment horizontal="center" vertical="center"/>
    </xf>
    <xf numFmtId="41" fontId="4" fillId="11" borderId="3" xfId="0" applyNumberFormat="1" applyFont="1" applyFill="1" applyBorder="1" applyAlignment="1">
      <alignment vertical="center"/>
    </xf>
    <xf numFmtId="41" fontId="7" fillId="11" borderId="5" xfId="0" applyNumberFormat="1" applyFont="1" applyFill="1" applyBorder="1" applyAlignment="1">
      <alignment vertical="center"/>
    </xf>
    <xf numFmtId="41" fontId="4" fillId="11" borderId="4" xfId="0" applyNumberFormat="1" applyFont="1" applyFill="1" applyBorder="1" applyAlignment="1">
      <alignment horizontal="center" vertical="center"/>
    </xf>
    <xf numFmtId="41" fontId="4" fillId="11" borderId="1" xfId="0" applyNumberFormat="1" applyFont="1" applyFill="1" applyBorder="1" applyAlignment="1">
      <alignment vertical="center"/>
    </xf>
    <xf numFmtId="41" fontId="4" fillId="11" borderId="1" xfId="0" applyNumberFormat="1" applyFont="1" applyFill="1" applyBorder="1"/>
    <xf numFmtId="164" fontId="4" fillId="12" borderId="3" xfId="0" applyNumberFormat="1" applyFont="1" applyFill="1" applyBorder="1" applyAlignment="1">
      <alignment horizontal="center" vertical="center"/>
    </xf>
    <xf numFmtId="41" fontId="4" fillId="12" borderId="3" xfId="0" applyNumberFormat="1" applyFont="1" applyFill="1" applyBorder="1" applyAlignment="1">
      <alignment vertical="center"/>
    </xf>
    <xf numFmtId="41" fontId="7" fillId="12" borderId="5" xfId="0" applyNumberFormat="1" applyFont="1" applyFill="1" applyBorder="1" applyAlignment="1">
      <alignment vertical="center"/>
    </xf>
    <xf numFmtId="41" fontId="4" fillId="12" borderId="4" xfId="0" applyNumberFormat="1" applyFont="1" applyFill="1" applyBorder="1" applyAlignment="1">
      <alignment horizontal="center" vertical="center"/>
    </xf>
    <xf numFmtId="41" fontId="4" fillId="12" borderId="1" xfId="0" applyNumberFormat="1" applyFont="1" applyFill="1" applyBorder="1" applyAlignment="1">
      <alignment vertical="center"/>
    </xf>
    <xf numFmtId="41" fontId="4" fillId="12" borderId="1" xfId="0" applyNumberFormat="1" applyFont="1" applyFill="1" applyBorder="1"/>
    <xf numFmtId="164" fontId="4" fillId="13" borderId="3" xfId="0" applyNumberFormat="1" applyFont="1" applyFill="1" applyBorder="1" applyAlignment="1">
      <alignment horizontal="center" vertical="center"/>
    </xf>
    <xf numFmtId="41" fontId="4" fillId="13" borderId="3" xfId="0" applyNumberFormat="1" applyFont="1" applyFill="1" applyBorder="1" applyAlignment="1">
      <alignment vertical="center"/>
    </xf>
    <xf numFmtId="41" fontId="7" fillId="13" borderId="5" xfId="0" applyNumberFormat="1" applyFont="1" applyFill="1" applyBorder="1" applyAlignment="1">
      <alignment vertical="center"/>
    </xf>
    <xf numFmtId="41" fontId="4" fillId="13" borderId="4" xfId="0" applyNumberFormat="1" applyFont="1" applyFill="1" applyBorder="1" applyAlignment="1">
      <alignment horizontal="center" vertical="center"/>
    </xf>
    <xf numFmtId="41" fontId="4" fillId="13" borderId="1" xfId="0" applyNumberFormat="1" applyFont="1" applyFill="1" applyBorder="1" applyAlignment="1">
      <alignment vertical="center"/>
    </xf>
    <xf numFmtId="41" fontId="4" fillId="13" borderId="1" xfId="0" applyNumberFormat="1" applyFont="1" applyFill="1" applyBorder="1"/>
    <xf numFmtId="164" fontId="4" fillId="14" borderId="3" xfId="0" applyNumberFormat="1" applyFont="1" applyFill="1" applyBorder="1" applyAlignment="1">
      <alignment horizontal="center" vertical="center"/>
    </xf>
    <xf numFmtId="41" fontId="4" fillId="14" borderId="3" xfId="0" applyNumberFormat="1" applyFont="1" applyFill="1" applyBorder="1" applyAlignment="1">
      <alignment vertical="center"/>
    </xf>
    <xf numFmtId="41" fontId="7" fillId="14" borderId="5" xfId="0" applyNumberFormat="1" applyFont="1" applyFill="1" applyBorder="1" applyAlignment="1">
      <alignment vertical="center"/>
    </xf>
    <xf numFmtId="41" fontId="4" fillId="14" borderId="4" xfId="0" applyNumberFormat="1" applyFont="1" applyFill="1" applyBorder="1" applyAlignment="1">
      <alignment horizontal="center" vertical="center"/>
    </xf>
    <xf numFmtId="41" fontId="4" fillId="14" borderId="1" xfId="0" applyNumberFormat="1" applyFont="1" applyFill="1" applyBorder="1" applyAlignment="1">
      <alignment vertical="center"/>
    </xf>
    <xf numFmtId="41" fontId="4" fillId="14" borderId="1" xfId="0" applyNumberFormat="1" applyFont="1" applyFill="1" applyBorder="1"/>
    <xf numFmtId="164" fontId="4" fillId="15" borderId="3" xfId="0" applyNumberFormat="1" applyFont="1" applyFill="1" applyBorder="1" applyAlignment="1">
      <alignment horizontal="center" vertical="center"/>
    </xf>
    <xf numFmtId="41" fontId="4" fillId="15" borderId="3" xfId="0" applyNumberFormat="1" applyFont="1" applyFill="1" applyBorder="1" applyAlignment="1">
      <alignment vertical="center"/>
    </xf>
    <xf numFmtId="41" fontId="7" fillId="15" borderId="5" xfId="0" applyNumberFormat="1" applyFont="1" applyFill="1" applyBorder="1" applyAlignment="1">
      <alignment vertical="center"/>
    </xf>
    <xf numFmtId="41" fontId="4" fillId="15" borderId="4" xfId="0" applyNumberFormat="1" applyFont="1" applyFill="1" applyBorder="1" applyAlignment="1">
      <alignment horizontal="center" vertical="center"/>
    </xf>
    <xf numFmtId="41" fontId="4" fillId="15" borderId="1" xfId="0" applyNumberFormat="1" applyFont="1" applyFill="1" applyBorder="1" applyAlignment="1">
      <alignment vertical="center"/>
    </xf>
    <xf numFmtId="41" fontId="4" fillId="15" borderId="1" xfId="0" applyNumberFormat="1" applyFont="1" applyFill="1" applyBorder="1"/>
    <xf numFmtId="41" fontId="4" fillId="15" borderId="3" xfId="0" applyNumberFormat="1" applyFont="1" applyFill="1" applyBorder="1" applyAlignment="1">
      <alignment horizontal="left" vertical="center"/>
    </xf>
    <xf numFmtId="41" fontId="21" fillId="0" borderId="1" xfId="0" applyNumberFormat="1" applyFont="1" applyBorder="1"/>
    <xf numFmtId="164" fontId="23" fillId="0" borderId="3" xfId="0" applyNumberFormat="1" applyFont="1" applyBorder="1" applyAlignment="1">
      <alignment horizontal="center" vertical="center"/>
    </xf>
    <xf numFmtId="41" fontId="23" fillId="0" borderId="3" xfId="0" applyNumberFormat="1" applyFont="1" applyBorder="1" applyAlignment="1">
      <alignment vertical="center"/>
    </xf>
    <xf numFmtId="41" fontId="24" fillId="0" borderId="5" xfId="0" applyNumberFormat="1" applyFont="1" applyBorder="1" applyAlignment="1">
      <alignment vertical="center"/>
    </xf>
    <xf numFmtId="41" fontId="23" fillId="0" borderId="4" xfId="0" applyNumberFormat="1" applyFont="1" applyBorder="1" applyAlignment="1">
      <alignment horizontal="center" vertical="center"/>
    </xf>
    <xf numFmtId="41" fontId="23" fillId="0" borderId="1" xfId="0" applyNumberFormat="1" applyFont="1" applyBorder="1" applyAlignment="1">
      <alignment vertical="center"/>
    </xf>
    <xf numFmtId="41" fontId="23" fillId="0" borderId="1" xfId="0" applyNumberFormat="1" applyFont="1" applyBorder="1"/>
    <xf numFmtId="164" fontId="25" fillId="0" borderId="3" xfId="0" applyNumberFormat="1" applyFont="1" applyBorder="1" applyAlignment="1">
      <alignment horizontal="center" vertical="center"/>
    </xf>
    <xf numFmtId="41" fontId="25" fillId="0" borderId="3" xfId="0" applyNumberFormat="1" applyFont="1" applyBorder="1" applyAlignment="1">
      <alignment vertical="center"/>
    </xf>
    <xf numFmtId="41" fontId="26" fillId="0" borderId="5" xfId="0" applyNumberFormat="1" applyFont="1" applyBorder="1" applyAlignment="1">
      <alignment vertical="center"/>
    </xf>
    <xf numFmtId="41" fontId="25" fillId="0" borderId="4" xfId="0" applyNumberFormat="1" applyFont="1" applyBorder="1" applyAlignment="1">
      <alignment horizontal="center" vertical="center"/>
    </xf>
    <xf numFmtId="41" fontId="25" fillId="0" borderId="1" xfId="0" applyNumberFormat="1" applyFont="1" applyBorder="1" applyAlignment="1">
      <alignment vertical="center"/>
    </xf>
    <xf numFmtId="41" fontId="25" fillId="0" borderId="1" xfId="0" applyNumberFormat="1" applyFont="1" applyBorder="1"/>
    <xf numFmtId="164" fontId="27" fillId="0" borderId="3" xfId="0" applyNumberFormat="1" applyFont="1" applyBorder="1" applyAlignment="1">
      <alignment horizontal="center" vertical="center"/>
    </xf>
    <xf numFmtId="41" fontId="27" fillId="0" borderId="3" xfId="0" applyNumberFormat="1" applyFont="1" applyBorder="1" applyAlignment="1">
      <alignment vertical="center"/>
    </xf>
    <xf numFmtId="41" fontId="28" fillId="0" borderId="5" xfId="0" applyNumberFormat="1" applyFont="1" applyBorder="1" applyAlignment="1">
      <alignment vertical="center"/>
    </xf>
    <xf numFmtId="41" fontId="27" fillId="0" borderId="4" xfId="0" applyNumberFormat="1" applyFont="1" applyBorder="1" applyAlignment="1">
      <alignment horizontal="center" vertical="center"/>
    </xf>
    <xf numFmtId="41" fontId="27" fillId="0" borderId="1" xfId="0" applyNumberFormat="1" applyFont="1" applyBorder="1" applyAlignment="1">
      <alignment vertical="center"/>
    </xf>
    <xf numFmtId="41" fontId="27" fillId="0" borderId="1" xfId="0" applyNumberFormat="1" applyFont="1" applyBorder="1"/>
    <xf numFmtId="41" fontId="27" fillId="0" borderId="1" xfId="0" applyNumberFormat="1" applyFont="1" applyBorder="1" applyAlignment="1">
      <alignment horizontal="center" vertical="center"/>
    </xf>
    <xf numFmtId="164" fontId="29" fillId="0" borderId="1" xfId="0" applyNumberFormat="1" applyFont="1" applyBorder="1" applyAlignment="1">
      <alignment horizontal="center" vertical="center"/>
    </xf>
    <xf numFmtId="41" fontId="29" fillId="0" borderId="1" xfId="0" applyNumberFormat="1" applyFont="1" applyBorder="1" applyAlignment="1">
      <alignment vertical="center"/>
    </xf>
    <xf numFmtId="41" fontId="30" fillId="0" borderId="1" xfId="0" applyNumberFormat="1" applyFont="1" applyBorder="1" applyAlignment="1">
      <alignment vertical="center"/>
    </xf>
    <xf numFmtId="41" fontId="29" fillId="0" borderId="1" xfId="0" applyNumberFormat="1" applyFont="1" applyBorder="1" applyAlignment="1">
      <alignment horizontal="center" vertical="center"/>
    </xf>
    <xf numFmtId="41" fontId="29" fillId="0" borderId="1" xfId="0" applyNumberFormat="1" applyFont="1" applyBorder="1"/>
    <xf numFmtId="164" fontId="29" fillId="16" borderId="1" xfId="0" applyNumberFormat="1" applyFont="1" applyFill="1" applyBorder="1" applyAlignment="1">
      <alignment horizontal="center" vertical="center"/>
    </xf>
    <xf numFmtId="41" fontId="29" fillId="16" borderId="1" xfId="0" applyNumberFormat="1" applyFont="1" applyFill="1" applyBorder="1" applyAlignment="1">
      <alignment vertical="center"/>
    </xf>
    <xf numFmtId="41" fontId="29" fillId="16" borderId="1" xfId="0" applyNumberFormat="1" applyFont="1" applyFill="1" applyBorder="1" applyAlignment="1">
      <alignment horizontal="center" vertical="center"/>
    </xf>
    <xf numFmtId="41" fontId="29" fillId="16" borderId="1" xfId="0" applyNumberFormat="1" applyFont="1" applyFill="1" applyBorder="1"/>
    <xf numFmtId="164" fontId="12" fillId="16" borderId="1" xfId="0" applyNumberFormat="1" applyFont="1" applyFill="1" applyBorder="1" applyAlignment="1">
      <alignment horizontal="center" vertical="center"/>
    </xf>
    <xf numFmtId="41" fontId="12" fillId="16" borderId="1" xfId="0" applyNumberFormat="1" applyFont="1" applyFill="1" applyBorder="1" applyAlignment="1">
      <alignment vertical="center"/>
    </xf>
    <xf numFmtId="41" fontId="15" fillId="16" borderId="1" xfId="0" applyNumberFormat="1" applyFont="1" applyFill="1" applyBorder="1" applyAlignment="1">
      <alignment vertical="center"/>
    </xf>
    <xf numFmtId="41" fontId="12" fillId="16" borderId="1" xfId="0" applyNumberFormat="1" applyFont="1" applyFill="1" applyBorder="1" applyAlignment="1">
      <alignment horizontal="center" vertical="center"/>
    </xf>
    <xf numFmtId="41" fontId="4" fillId="16" borderId="1" xfId="0" applyNumberFormat="1" applyFont="1" applyFill="1" applyBorder="1" applyAlignment="1">
      <alignment vertical="center"/>
    </xf>
    <xf numFmtId="41" fontId="12" fillId="16" borderId="1" xfId="0" applyNumberFormat="1" applyFont="1" applyFill="1" applyBorder="1"/>
    <xf numFmtId="41" fontId="31" fillId="16" borderId="1" xfId="0" applyNumberFormat="1" applyFont="1" applyFill="1" applyBorder="1" applyAlignment="1">
      <alignment vertical="center"/>
    </xf>
    <xf numFmtId="41" fontId="32" fillId="16" borderId="1" xfId="0" applyNumberFormat="1" applyFont="1" applyFill="1" applyBorder="1" applyAlignment="1">
      <alignment vertical="center"/>
    </xf>
    <xf numFmtId="164" fontId="33" fillId="0" borderId="3" xfId="0" applyNumberFormat="1" applyFont="1" applyBorder="1" applyAlignment="1">
      <alignment horizontal="center" vertical="center"/>
    </xf>
    <xf numFmtId="41" fontId="33" fillId="0" borderId="3" xfId="0" applyNumberFormat="1" applyFont="1" applyBorder="1" applyAlignment="1">
      <alignment vertical="center"/>
    </xf>
    <xf numFmtId="41" fontId="34" fillId="0" borderId="5" xfId="0" applyNumberFormat="1" applyFont="1" applyBorder="1" applyAlignment="1">
      <alignment vertical="center"/>
    </xf>
    <xf numFmtId="41" fontId="33" fillId="0" borderId="4" xfId="0" applyNumberFormat="1" applyFont="1" applyBorder="1" applyAlignment="1">
      <alignment horizontal="center" vertical="center"/>
    </xf>
    <xf numFmtId="41" fontId="33" fillId="0" borderId="1" xfId="0" applyNumberFormat="1" applyFont="1" applyBorder="1" applyAlignment="1">
      <alignment vertical="center"/>
    </xf>
    <xf numFmtId="41" fontId="33" fillId="0" borderId="1" xfId="0" applyNumberFormat="1" applyFont="1" applyBorder="1"/>
    <xf numFmtId="41" fontId="25" fillId="0" borderId="9" xfId="0" applyNumberFormat="1" applyFont="1" applyBorder="1" applyAlignment="1">
      <alignment vertical="center"/>
    </xf>
    <xf numFmtId="41" fontId="4" fillId="5" borderId="0" xfId="0" applyNumberFormat="1" applyFont="1" applyFill="1"/>
    <xf numFmtId="164" fontId="4" fillId="17" borderId="3" xfId="0" applyNumberFormat="1" applyFont="1" applyFill="1" applyBorder="1" applyAlignment="1">
      <alignment horizontal="center" vertical="center"/>
    </xf>
    <xf numFmtId="41" fontId="4" fillId="17" borderId="3" xfId="0" applyNumberFormat="1" applyFont="1" applyFill="1" applyBorder="1" applyAlignment="1">
      <alignment vertical="center"/>
    </xf>
    <xf numFmtId="41" fontId="7" fillId="17" borderId="5" xfId="0" applyNumberFormat="1" applyFont="1" applyFill="1" applyBorder="1" applyAlignment="1">
      <alignment vertical="center"/>
    </xf>
    <xf numFmtId="41" fontId="4" fillId="17" borderId="1" xfId="0" applyNumberFormat="1" applyFont="1" applyFill="1" applyBorder="1" applyAlignment="1">
      <alignment horizontal="center" vertical="center"/>
    </xf>
    <xf numFmtId="41" fontId="4" fillId="17" borderId="1" xfId="0" applyNumberFormat="1" applyFont="1" applyFill="1" applyBorder="1" applyAlignment="1">
      <alignment vertical="center"/>
    </xf>
    <xf numFmtId="41" fontId="4" fillId="17" borderId="1" xfId="0" applyNumberFormat="1" applyFont="1" applyFill="1" applyBorder="1"/>
    <xf numFmtId="41" fontId="4" fillId="17" borderId="4" xfId="0" applyNumberFormat="1" applyFont="1" applyFill="1" applyBorder="1" applyAlignment="1">
      <alignment horizontal="center" vertical="center"/>
    </xf>
    <xf numFmtId="41" fontId="4" fillId="0" borderId="11" xfId="0" applyNumberFormat="1" applyFont="1" applyBorder="1"/>
    <xf numFmtId="0" fontId="6" fillId="0" borderId="10" xfId="0" applyFont="1" applyBorder="1" applyAlignment="1">
      <alignment horizontal="center" vertical="center" wrapText="1"/>
    </xf>
    <xf numFmtId="0" fontId="9" fillId="0" borderId="0" xfId="0" quotePrefix="1" applyFont="1" applyAlignment="1">
      <alignment horizontal="left" vertical="center"/>
    </xf>
    <xf numFmtId="0" fontId="7" fillId="0" borderId="0" xfId="0" quotePrefix="1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indent="11"/>
    </xf>
    <xf numFmtId="41" fontId="7" fillId="0" borderId="1" xfId="0" applyNumberFormat="1" applyFont="1" applyBorder="1" applyAlignment="1">
      <alignment horizontal="center" vertical="center"/>
    </xf>
    <xf numFmtId="41" fontId="7" fillId="0" borderId="3" xfId="0" quotePrefix="1" applyNumberFormat="1" applyFont="1" applyBorder="1" applyAlignment="1">
      <alignment vertical="center"/>
    </xf>
    <xf numFmtId="41" fontId="7" fillId="0" borderId="5" xfId="0" quotePrefix="1" applyNumberFormat="1" applyFont="1" applyBorder="1" applyAlignment="1">
      <alignment vertical="center"/>
    </xf>
    <xf numFmtId="41" fontId="7" fillId="0" borderId="3" xfId="0" applyNumberFormat="1" applyFont="1" applyBorder="1" applyAlignment="1">
      <alignment horizontal="center" vertical="center"/>
    </xf>
    <xf numFmtId="41" fontId="7" fillId="0" borderId="2" xfId="0" applyNumberFormat="1" applyFont="1" applyBorder="1" applyAlignment="1">
      <alignment horizontal="center" vertical="center"/>
    </xf>
    <xf numFmtId="41" fontId="7" fillId="0" borderId="5" xfId="0" applyNumberFormat="1" applyFont="1" applyBorder="1" applyAlignment="1">
      <alignment horizontal="center" vertical="center"/>
    </xf>
    <xf numFmtId="41" fontId="4" fillId="0" borderId="7" xfId="0" applyNumberFormat="1" applyFont="1" applyBorder="1" applyAlignment="1">
      <alignment horizontal="center" vertical="center"/>
    </xf>
    <xf numFmtId="41" fontId="4" fillId="0" borderId="8" xfId="0" applyNumberFormat="1" applyFont="1" applyBorder="1" applyAlignment="1">
      <alignment horizontal="center" vertical="center"/>
    </xf>
    <xf numFmtId="41" fontId="4" fillId="0" borderId="9" xfId="0" applyNumberFormat="1" applyFont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2" fontId="7" fillId="0" borderId="0" xfId="0" applyNumberFormat="1" applyFont="1" applyAlignment="1">
      <alignment horizontal="left" indent="9"/>
    </xf>
    <xf numFmtId="0" fontId="8" fillId="0" borderId="6" xfId="0" applyFont="1" applyBorder="1" applyAlignment="1">
      <alignment horizontal="left" vertical="center" indent="10"/>
    </xf>
    <xf numFmtId="41" fontId="10" fillId="0" borderId="3" xfId="0" applyNumberFormat="1" applyFont="1" applyBorder="1" applyAlignment="1">
      <alignment horizontal="center" vertical="center"/>
    </xf>
    <xf numFmtId="41" fontId="10" fillId="0" borderId="2" xfId="0" applyNumberFormat="1" applyFont="1" applyBorder="1" applyAlignment="1">
      <alignment horizontal="center" vertical="center"/>
    </xf>
    <xf numFmtId="41" fontId="10" fillId="0" borderId="5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0" fontId="8" fillId="0" borderId="0" xfId="0" applyFont="1" applyBorder="1" applyAlignment="1">
      <alignment horizontal="left" vertical="center" indent="24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41" fontId="7" fillId="0" borderId="3" xfId="0" applyNumberFormat="1" applyFont="1" applyBorder="1" applyAlignment="1">
      <alignment horizontal="center" vertical="center" wrapText="1"/>
    </xf>
    <xf numFmtId="41" fontId="7" fillId="0" borderId="5" xfId="0" applyNumberFormat="1" applyFont="1" applyBorder="1" applyAlignment="1">
      <alignment horizontal="center" vertical="center" wrapText="1"/>
    </xf>
    <xf numFmtId="41" fontId="4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Border="1" applyAlignment="1">
      <alignment horizontal="left" vertical="center" indent="10"/>
    </xf>
    <xf numFmtId="2" fontId="7" fillId="0" borderId="0" xfId="0" applyNumberFormat="1" applyFont="1" applyAlignment="1">
      <alignment horizontal="center"/>
    </xf>
    <xf numFmtId="41" fontId="4" fillId="0" borderId="3" xfId="0" applyNumberFormat="1" applyFont="1" applyBorder="1" applyAlignment="1">
      <alignment horizontal="center" vertical="center"/>
    </xf>
    <xf numFmtId="41" fontId="4" fillId="0" borderId="5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quotePrefix="1" applyFont="1" applyFill="1" applyAlignment="1">
      <alignment horizontal="center" vertical="center"/>
    </xf>
    <xf numFmtId="0" fontId="19" fillId="0" borderId="0" xfId="0" quotePrefix="1" applyFont="1" applyAlignment="1">
      <alignment horizontal="left" vertical="center"/>
    </xf>
    <xf numFmtId="0" fontId="16" fillId="0" borderId="0" xfId="0" applyFont="1" applyBorder="1" applyAlignment="1">
      <alignment horizontal="center" vertical="center" wrapText="1"/>
    </xf>
    <xf numFmtId="41" fontId="15" fillId="0" borderId="1" xfId="0" applyNumberFormat="1" applyFont="1" applyBorder="1" applyAlignment="1">
      <alignment horizontal="center" vertical="center"/>
    </xf>
    <xf numFmtId="41" fontId="17" fillId="0" borderId="1" xfId="0" applyNumberFormat="1" applyFont="1" applyBorder="1" applyAlignment="1">
      <alignment horizontal="center" vertical="center"/>
    </xf>
    <xf numFmtId="0" fontId="18" fillId="0" borderId="0" xfId="0" applyFont="1" applyBorder="1" applyAlignment="1">
      <alignment horizontal="left" vertical="center" indent="24"/>
    </xf>
    <xf numFmtId="0" fontId="15" fillId="0" borderId="0" xfId="0" applyFont="1" applyFill="1" applyAlignment="1">
      <alignment horizontal="center" vertical="center"/>
    </xf>
    <xf numFmtId="2" fontId="15" fillId="0" borderId="0" xfId="0" applyNumberFormat="1" applyFont="1" applyAlignment="1">
      <alignment horizontal="center" vertical="center"/>
    </xf>
    <xf numFmtId="41" fontId="4" fillId="0" borderId="7" xfId="0" applyNumberFormat="1" applyFont="1" applyBorder="1" applyAlignment="1">
      <alignment horizontal="center" vertical="center" wrapText="1"/>
    </xf>
    <xf numFmtId="41" fontId="4" fillId="0" borderId="9" xfId="0" applyNumberFormat="1" applyFont="1" applyBorder="1" applyAlignment="1">
      <alignment horizontal="center" vertical="center" wrapText="1"/>
    </xf>
    <xf numFmtId="41" fontId="20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485775</xdr:colOff>
      <xdr:row>3</xdr:row>
      <xdr:rowOff>47625</xdr:rowOff>
    </xdr:from>
    <xdr:to>
      <xdr:col>2</xdr:col>
      <xdr:colOff>180975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485775" y="676275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1000125</xdr:colOff>
      <xdr:row>2</xdr:row>
      <xdr:rowOff>57150</xdr:rowOff>
    </xdr:from>
    <xdr:to>
      <xdr:col>6</xdr:col>
      <xdr:colOff>314325</xdr:colOff>
      <xdr:row>2</xdr:row>
      <xdr:rowOff>57150</xdr:rowOff>
    </xdr:to>
    <xdr:cxnSp macro="">
      <xdr:nvCxnSpPr>
        <xdr:cNvPr id="5" name="Straight Connector 4"/>
        <xdr:cNvCxnSpPr/>
      </xdr:nvCxnSpPr>
      <xdr:spPr>
        <a:xfrm>
          <a:off x="5095875" y="476250"/>
          <a:ext cx="1552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3</xdr:row>
      <xdr:rowOff>19050</xdr:rowOff>
    </xdr:from>
    <xdr:to>
      <xdr:col>2</xdr:col>
      <xdr:colOff>333375</xdr:colOff>
      <xdr:row>3</xdr:row>
      <xdr:rowOff>19050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7C864B76-A8B0-40A6-A5F6-188CCE376980}"/>
            </a:ext>
          </a:extLst>
        </xdr:cNvPr>
        <xdr:cNvCxnSpPr/>
      </xdr:nvCxnSpPr>
      <xdr:spPr>
        <a:xfrm>
          <a:off x="1181100" y="64770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7" name="Straight Connector 2">
          <a:extLst>
            <a:ext uri="{FF2B5EF4-FFF2-40B4-BE49-F238E27FC236}">
              <a16:creationId xmlns:a16="http://schemas.microsoft.com/office/drawing/2014/main" xmlns="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38100</xdr:rowOff>
    </xdr:from>
    <xdr:to>
      <xdr:col>2</xdr:col>
      <xdr:colOff>361950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7C864B76-A8B0-40A6-A5F6-188CCE376980}"/>
            </a:ext>
          </a:extLst>
        </xdr:cNvPr>
        <xdr:cNvCxnSpPr/>
      </xdr:nvCxnSpPr>
      <xdr:spPr>
        <a:xfrm>
          <a:off x="1209675" y="66675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38100</xdr:rowOff>
    </xdr:from>
    <xdr:to>
      <xdr:col>2</xdr:col>
      <xdr:colOff>361950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7C864B76-A8B0-40A6-A5F6-188CCE376980}"/>
            </a:ext>
          </a:extLst>
        </xdr:cNvPr>
        <xdr:cNvCxnSpPr/>
      </xdr:nvCxnSpPr>
      <xdr:spPr>
        <a:xfrm>
          <a:off x="1209675" y="66675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3</xdr:row>
      <xdr:rowOff>66675</xdr:rowOff>
    </xdr:from>
    <xdr:to>
      <xdr:col>2</xdr:col>
      <xdr:colOff>409575</xdr:colOff>
      <xdr:row>3</xdr:row>
      <xdr:rowOff>66675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7C864B76-A8B0-40A6-A5F6-188CCE376980}"/>
            </a:ext>
          </a:extLst>
        </xdr:cNvPr>
        <xdr:cNvCxnSpPr/>
      </xdr:nvCxnSpPr>
      <xdr:spPr>
        <a:xfrm>
          <a:off x="1257300" y="6953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3</xdr:row>
      <xdr:rowOff>38100</xdr:rowOff>
    </xdr:from>
    <xdr:to>
      <xdr:col>2</xdr:col>
      <xdr:colOff>381000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7C864B76-A8B0-40A6-A5F6-188CCE376980}"/>
            </a:ext>
          </a:extLst>
        </xdr:cNvPr>
        <xdr:cNvCxnSpPr/>
      </xdr:nvCxnSpPr>
      <xdr:spPr>
        <a:xfrm>
          <a:off x="1228725" y="66675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3</xdr:row>
      <xdr:rowOff>66675</xdr:rowOff>
    </xdr:from>
    <xdr:to>
      <xdr:col>2</xdr:col>
      <xdr:colOff>400050</xdr:colOff>
      <xdr:row>3</xdr:row>
      <xdr:rowOff>66675</xdr:rowOff>
    </xdr:to>
    <xdr:cxnSp macro="">
      <xdr:nvCxnSpPr>
        <xdr:cNvPr id="3" name="Straight Connector 2"/>
        <xdr:cNvCxnSpPr/>
      </xdr:nvCxnSpPr>
      <xdr:spPr>
        <a:xfrm>
          <a:off x="1295400" y="695325"/>
          <a:ext cx="1485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47625</xdr:rowOff>
    </xdr:from>
    <xdr:to>
      <xdr:col>6</xdr:col>
      <xdr:colOff>885825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5600700" y="466725"/>
          <a:ext cx="1409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3</xdr:row>
      <xdr:rowOff>28575</xdr:rowOff>
    </xdr:from>
    <xdr:to>
      <xdr:col>2</xdr:col>
      <xdr:colOff>428625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7C864B76-A8B0-40A6-A5F6-188CCE376980}"/>
            </a:ext>
          </a:extLst>
        </xdr:cNvPr>
        <xdr:cNvCxnSpPr/>
      </xdr:nvCxnSpPr>
      <xdr:spPr>
        <a:xfrm>
          <a:off x="127635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3</xdr:row>
      <xdr:rowOff>38100</xdr:rowOff>
    </xdr:from>
    <xdr:to>
      <xdr:col>2</xdr:col>
      <xdr:colOff>342900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7C864B76-A8B0-40A6-A5F6-188CCE376980}"/>
            </a:ext>
          </a:extLst>
        </xdr:cNvPr>
        <xdr:cNvCxnSpPr/>
      </xdr:nvCxnSpPr>
      <xdr:spPr>
        <a:xfrm>
          <a:off x="1190625" y="66675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695325</xdr:colOff>
      <xdr:row>3</xdr:row>
      <xdr:rowOff>38100</xdr:rowOff>
    </xdr:from>
    <xdr:to>
      <xdr:col>2</xdr:col>
      <xdr:colOff>447675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7C864B76-A8B0-40A6-A5F6-188CCE376980}"/>
            </a:ext>
          </a:extLst>
        </xdr:cNvPr>
        <xdr:cNvCxnSpPr/>
      </xdr:nvCxnSpPr>
      <xdr:spPr>
        <a:xfrm>
          <a:off x="1295400" y="666750"/>
          <a:ext cx="1038225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38100</xdr:rowOff>
    </xdr:from>
    <xdr:to>
      <xdr:col>2</xdr:col>
      <xdr:colOff>361950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7C864B76-A8B0-40A6-A5F6-188CCE376980}"/>
            </a:ext>
          </a:extLst>
        </xdr:cNvPr>
        <xdr:cNvCxnSpPr/>
      </xdr:nvCxnSpPr>
      <xdr:spPr>
        <a:xfrm>
          <a:off x="1209675" y="66675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3</xdr:row>
      <xdr:rowOff>38100</xdr:rowOff>
    </xdr:from>
    <xdr:to>
      <xdr:col>2</xdr:col>
      <xdr:colOff>438150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7C864B76-A8B0-40A6-A5F6-188CCE376980}"/>
            </a:ext>
          </a:extLst>
        </xdr:cNvPr>
        <xdr:cNvCxnSpPr/>
      </xdr:nvCxnSpPr>
      <xdr:spPr>
        <a:xfrm>
          <a:off x="1285875" y="66675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485775</xdr:colOff>
      <xdr:row>3</xdr:row>
      <xdr:rowOff>47625</xdr:rowOff>
    </xdr:from>
    <xdr:to>
      <xdr:col>2</xdr:col>
      <xdr:colOff>180975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485775" y="676275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1000125</xdr:colOff>
      <xdr:row>2</xdr:row>
      <xdr:rowOff>57150</xdr:rowOff>
    </xdr:from>
    <xdr:to>
      <xdr:col>6</xdr:col>
      <xdr:colOff>314325</xdr:colOff>
      <xdr:row>2</xdr:row>
      <xdr:rowOff>57150</xdr:rowOff>
    </xdr:to>
    <xdr:cxnSp macro="">
      <xdr:nvCxnSpPr>
        <xdr:cNvPr id="3" name="Straight Connector 2"/>
        <xdr:cNvCxnSpPr/>
      </xdr:nvCxnSpPr>
      <xdr:spPr>
        <a:xfrm>
          <a:off x="5095875" y="476250"/>
          <a:ext cx="1552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3</xdr:row>
      <xdr:rowOff>38100</xdr:rowOff>
    </xdr:from>
    <xdr:to>
      <xdr:col>2</xdr:col>
      <xdr:colOff>342900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7C864B76-A8B0-40A6-A5F6-188CCE376980}"/>
            </a:ext>
          </a:extLst>
        </xdr:cNvPr>
        <xdr:cNvCxnSpPr/>
      </xdr:nvCxnSpPr>
      <xdr:spPr>
        <a:xfrm>
          <a:off x="1190625" y="66675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"/>
  <sheetViews>
    <sheetView workbookViewId="0">
      <selection activeCell="G12" sqref="G12"/>
    </sheetView>
  </sheetViews>
  <sheetFormatPr defaultRowHeight="16.5" x14ac:dyDescent="0.25"/>
  <cols>
    <col min="1" max="1" width="12.42578125" style="2" customWidth="1"/>
    <col min="2" max="2" width="21.5703125" style="3" customWidth="1"/>
    <col min="3" max="3" width="8.28515625" style="3" customWidth="1"/>
    <col min="4" max="4" width="19.140625" style="3" customWidth="1"/>
    <col min="5" max="5" width="18.7109375" style="11" customWidth="1"/>
    <col min="6" max="6" width="14.85546875" style="11" customWidth="1"/>
    <col min="7" max="7" width="21" style="3" customWidth="1"/>
    <col min="8" max="8" width="13.7109375" style="3" customWidth="1"/>
    <col min="9" max="258" width="9.140625" style="3"/>
    <col min="259" max="259" width="31.85546875" style="3" customWidth="1"/>
    <col min="260" max="260" width="22.140625" style="3" customWidth="1"/>
    <col min="261" max="261" width="23.140625" style="3" customWidth="1"/>
    <col min="262" max="262" width="24.5703125" style="3" customWidth="1"/>
    <col min="263" max="263" width="30.140625" style="3" customWidth="1"/>
    <col min="264" max="514" width="9.140625" style="3"/>
    <col min="515" max="515" width="31.85546875" style="3" customWidth="1"/>
    <col min="516" max="516" width="22.140625" style="3" customWidth="1"/>
    <col min="517" max="517" width="23.140625" style="3" customWidth="1"/>
    <col min="518" max="518" width="24.5703125" style="3" customWidth="1"/>
    <col min="519" max="519" width="30.140625" style="3" customWidth="1"/>
    <col min="520" max="770" width="9.140625" style="3"/>
    <col min="771" max="771" width="31.85546875" style="3" customWidth="1"/>
    <col min="772" max="772" width="22.140625" style="3" customWidth="1"/>
    <col min="773" max="773" width="23.140625" style="3" customWidth="1"/>
    <col min="774" max="774" width="24.5703125" style="3" customWidth="1"/>
    <col min="775" max="775" width="30.140625" style="3" customWidth="1"/>
    <col min="776" max="1026" width="9.140625" style="3"/>
    <col min="1027" max="1027" width="31.85546875" style="3" customWidth="1"/>
    <col min="1028" max="1028" width="22.140625" style="3" customWidth="1"/>
    <col min="1029" max="1029" width="23.140625" style="3" customWidth="1"/>
    <col min="1030" max="1030" width="24.5703125" style="3" customWidth="1"/>
    <col min="1031" max="1031" width="30.140625" style="3" customWidth="1"/>
    <col min="1032" max="1282" width="9.140625" style="3"/>
    <col min="1283" max="1283" width="31.85546875" style="3" customWidth="1"/>
    <col min="1284" max="1284" width="22.140625" style="3" customWidth="1"/>
    <col min="1285" max="1285" width="23.140625" style="3" customWidth="1"/>
    <col min="1286" max="1286" width="24.5703125" style="3" customWidth="1"/>
    <col min="1287" max="1287" width="30.140625" style="3" customWidth="1"/>
    <col min="1288" max="1538" width="9.140625" style="3"/>
    <col min="1539" max="1539" width="31.85546875" style="3" customWidth="1"/>
    <col min="1540" max="1540" width="22.140625" style="3" customWidth="1"/>
    <col min="1541" max="1541" width="23.140625" style="3" customWidth="1"/>
    <col min="1542" max="1542" width="24.5703125" style="3" customWidth="1"/>
    <col min="1543" max="1543" width="30.140625" style="3" customWidth="1"/>
    <col min="1544" max="1794" width="9.140625" style="3"/>
    <col min="1795" max="1795" width="31.85546875" style="3" customWidth="1"/>
    <col min="1796" max="1796" width="22.140625" style="3" customWidth="1"/>
    <col min="1797" max="1797" width="23.140625" style="3" customWidth="1"/>
    <col min="1798" max="1798" width="24.5703125" style="3" customWidth="1"/>
    <col min="1799" max="1799" width="30.140625" style="3" customWidth="1"/>
    <col min="1800" max="2050" width="9.140625" style="3"/>
    <col min="2051" max="2051" width="31.85546875" style="3" customWidth="1"/>
    <col min="2052" max="2052" width="22.140625" style="3" customWidth="1"/>
    <col min="2053" max="2053" width="23.140625" style="3" customWidth="1"/>
    <col min="2054" max="2054" width="24.5703125" style="3" customWidth="1"/>
    <col min="2055" max="2055" width="30.140625" style="3" customWidth="1"/>
    <col min="2056" max="2306" width="9.140625" style="3"/>
    <col min="2307" max="2307" width="31.85546875" style="3" customWidth="1"/>
    <col min="2308" max="2308" width="22.140625" style="3" customWidth="1"/>
    <col min="2309" max="2309" width="23.140625" style="3" customWidth="1"/>
    <col min="2310" max="2310" width="24.5703125" style="3" customWidth="1"/>
    <col min="2311" max="2311" width="30.140625" style="3" customWidth="1"/>
    <col min="2312" max="2562" width="9.140625" style="3"/>
    <col min="2563" max="2563" width="31.85546875" style="3" customWidth="1"/>
    <col min="2564" max="2564" width="22.140625" style="3" customWidth="1"/>
    <col min="2565" max="2565" width="23.140625" style="3" customWidth="1"/>
    <col min="2566" max="2566" width="24.5703125" style="3" customWidth="1"/>
    <col min="2567" max="2567" width="30.140625" style="3" customWidth="1"/>
    <col min="2568" max="2818" width="9.140625" style="3"/>
    <col min="2819" max="2819" width="31.85546875" style="3" customWidth="1"/>
    <col min="2820" max="2820" width="22.140625" style="3" customWidth="1"/>
    <col min="2821" max="2821" width="23.140625" style="3" customWidth="1"/>
    <col min="2822" max="2822" width="24.5703125" style="3" customWidth="1"/>
    <col min="2823" max="2823" width="30.140625" style="3" customWidth="1"/>
    <col min="2824" max="3074" width="9.140625" style="3"/>
    <col min="3075" max="3075" width="31.85546875" style="3" customWidth="1"/>
    <col min="3076" max="3076" width="22.140625" style="3" customWidth="1"/>
    <col min="3077" max="3077" width="23.140625" style="3" customWidth="1"/>
    <col min="3078" max="3078" width="24.5703125" style="3" customWidth="1"/>
    <col min="3079" max="3079" width="30.140625" style="3" customWidth="1"/>
    <col min="3080" max="3330" width="9.140625" style="3"/>
    <col min="3331" max="3331" width="31.85546875" style="3" customWidth="1"/>
    <col min="3332" max="3332" width="22.140625" style="3" customWidth="1"/>
    <col min="3333" max="3333" width="23.140625" style="3" customWidth="1"/>
    <col min="3334" max="3334" width="24.5703125" style="3" customWidth="1"/>
    <col min="3335" max="3335" width="30.140625" style="3" customWidth="1"/>
    <col min="3336" max="3586" width="9.140625" style="3"/>
    <col min="3587" max="3587" width="31.85546875" style="3" customWidth="1"/>
    <col min="3588" max="3588" width="22.140625" style="3" customWidth="1"/>
    <col min="3589" max="3589" width="23.140625" style="3" customWidth="1"/>
    <col min="3590" max="3590" width="24.5703125" style="3" customWidth="1"/>
    <col min="3591" max="3591" width="30.140625" style="3" customWidth="1"/>
    <col min="3592" max="3842" width="9.140625" style="3"/>
    <col min="3843" max="3843" width="31.85546875" style="3" customWidth="1"/>
    <col min="3844" max="3844" width="22.140625" style="3" customWidth="1"/>
    <col min="3845" max="3845" width="23.140625" style="3" customWidth="1"/>
    <col min="3846" max="3846" width="24.5703125" style="3" customWidth="1"/>
    <col min="3847" max="3847" width="30.140625" style="3" customWidth="1"/>
    <col min="3848" max="4098" width="9.140625" style="3"/>
    <col min="4099" max="4099" width="31.85546875" style="3" customWidth="1"/>
    <col min="4100" max="4100" width="22.140625" style="3" customWidth="1"/>
    <col min="4101" max="4101" width="23.140625" style="3" customWidth="1"/>
    <col min="4102" max="4102" width="24.5703125" style="3" customWidth="1"/>
    <col min="4103" max="4103" width="30.140625" style="3" customWidth="1"/>
    <col min="4104" max="4354" width="9.140625" style="3"/>
    <col min="4355" max="4355" width="31.85546875" style="3" customWidth="1"/>
    <col min="4356" max="4356" width="22.140625" style="3" customWidth="1"/>
    <col min="4357" max="4357" width="23.140625" style="3" customWidth="1"/>
    <col min="4358" max="4358" width="24.5703125" style="3" customWidth="1"/>
    <col min="4359" max="4359" width="30.140625" style="3" customWidth="1"/>
    <col min="4360" max="4610" width="9.140625" style="3"/>
    <col min="4611" max="4611" width="31.85546875" style="3" customWidth="1"/>
    <col min="4612" max="4612" width="22.140625" style="3" customWidth="1"/>
    <col min="4613" max="4613" width="23.140625" style="3" customWidth="1"/>
    <col min="4614" max="4614" width="24.5703125" style="3" customWidth="1"/>
    <col min="4615" max="4615" width="30.140625" style="3" customWidth="1"/>
    <col min="4616" max="4866" width="9.140625" style="3"/>
    <col min="4867" max="4867" width="31.85546875" style="3" customWidth="1"/>
    <col min="4868" max="4868" width="22.140625" style="3" customWidth="1"/>
    <col min="4869" max="4869" width="23.140625" style="3" customWidth="1"/>
    <col min="4870" max="4870" width="24.5703125" style="3" customWidth="1"/>
    <col min="4871" max="4871" width="30.140625" style="3" customWidth="1"/>
    <col min="4872" max="5122" width="9.140625" style="3"/>
    <col min="5123" max="5123" width="31.85546875" style="3" customWidth="1"/>
    <col min="5124" max="5124" width="22.140625" style="3" customWidth="1"/>
    <col min="5125" max="5125" width="23.140625" style="3" customWidth="1"/>
    <col min="5126" max="5126" width="24.5703125" style="3" customWidth="1"/>
    <col min="5127" max="5127" width="30.140625" style="3" customWidth="1"/>
    <col min="5128" max="5378" width="9.140625" style="3"/>
    <col min="5379" max="5379" width="31.85546875" style="3" customWidth="1"/>
    <col min="5380" max="5380" width="22.140625" style="3" customWidth="1"/>
    <col min="5381" max="5381" width="23.140625" style="3" customWidth="1"/>
    <col min="5382" max="5382" width="24.5703125" style="3" customWidth="1"/>
    <col min="5383" max="5383" width="30.140625" style="3" customWidth="1"/>
    <col min="5384" max="5634" width="9.140625" style="3"/>
    <col min="5635" max="5635" width="31.85546875" style="3" customWidth="1"/>
    <col min="5636" max="5636" width="22.140625" style="3" customWidth="1"/>
    <col min="5637" max="5637" width="23.140625" style="3" customWidth="1"/>
    <col min="5638" max="5638" width="24.5703125" style="3" customWidth="1"/>
    <col min="5639" max="5639" width="30.140625" style="3" customWidth="1"/>
    <col min="5640" max="5890" width="9.140625" style="3"/>
    <col min="5891" max="5891" width="31.85546875" style="3" customWidth="1"/>
    <col min="5892" max="5892" width="22.140625" style="3" customWidth="1"/>
    <col min="5893" max="5893" width="23.140625" style="3" customWidth="1"/>
    <col min="5894" max="5894" width="24.5703125" style="3" customWidth="1"/>
    <col min="5895" max="5895" width="30.140625" style="3" customWidth="1"/>
    <col min="5896" max="6146" width="9.140625" style="3"/>
    <col min="6147" max="6147" width="31.85546875" style="3" customWidth="1"/>
    <col min="6148" max="6148" width="22.140625" style="3" customWidth="1"/>
    <col min="6149" max="6149" width="23.140625" style="3" customWidth="1"/>
    <col min="6150" max="6150" width="24.5703125" style="3" customWidth="1"/>
    <col min="6151" max="6151" width="30.140625" style="3" customWidth="1"/>
    <col min="6152" max="6402" width="9.140625" style="3"/>
    <col min="6403" max="6403" width="31.85546875" style="3" customWidth="1"/>
    <col min="6404" max="6404" width="22.140625" style="3" customWidth="1"/>
    <col min="6405" max="6405" width="23.140625" style="3" customWidth="1"/>
    <col min="6406" max="6406" width="24.5703125" style="3" customWidth="1"/>
    <col min="6407" max="6407" width="30.140625" style="3" customWidth="1"/>
    <col min="6408" max="6658" width="9.140625" style="3"/>
    <col min="6659" max="6659" width="31.85546875" style="3" customWidth="1"/>
    <col min="6660" max="6660" width="22.140625" style="3" customWidth="1"/>
    <col min="6661" max="6661" width="23.140625" style="3" customWidth="1"/>
    <col min="6662" max="6662" width="24.5703125" style="3" customWidth="1"/>
    <col min="6663" max="6663" width="30.140625" style="3" customWidth="1"/>
    <col min="6664" max="6914" width="9.140625" style="3"/>
    <col min="6915" max="6915" width="31.85546875" style="3" customWidth="1"/>
    <col min="6916" max="6916" width="22.140625" style="3" customWidth="1"/>
    <col min="6917" max="6917" width="23.140625" style="3" customWidth="1"/>
    <col min="6918" max="6918" width="24.5703125" style="3" customWidth="1"/>
    <col min="6919" max="6919" width="30.140625" style="3" customWidth="1"/>
    <col min="6920" max="7170" width="9.140625" style="3"/>
    <col min="7171" max="7171" width="31.85546875" style="3" customWidth="1"/>
    <col min="7172" max="7172" width="22.140625" style="3" customWidth="1"/>
    <col min="7173" max="7173" width="23.140625" style="3" customWidth="1"/>
    <col min="7174" max="7174" width="24.5703125" style="3" customWidth="1"/>
    <col min="7175" max="7175" width="30.140625" style="3" customWidth="1"/>
    <col min="7176" max="7426" width="9.140625" style="3"/>
    <col min="7427" max="7427" width="31.85546875" style="3" customWidth="1"/>
    <col min="7428" max="7428" width="22.140625" style="3" customWidth="1"/>
    <col min="7429" max="7429" width="23.140625" style="3" customWidth="1"/>
    <col min="7430" max="7430" width="24.5703125" style="3" customWidth="1"/>
    <col min="7431" max="7431" width="30.140625" style="3" customWidth="1"/>
    <col min="7432" max="7682" width="9.140625" style="3"/>
    <col min="7683" max="7683" width="31.85546875" style="3" customWidth="1"/>
    <col min="7684" max="7684" width="22.140625" style="3" customWidth="1"/>
    <col min="7685" max="7685" width="23.140625" style="3" customWidth="1"/>
    <col min="7686" max="7686" width="24.5703125" style="3" customWidth="1"/>
    <col min="7687" max="7687" width="30.140625" style="3" customWidth="1"/>
    <col min="7688" max="7938" width="9.140625" style="3"/>
    <col min="7939" max="7939" width="31.85546875" style="3" customWidth="1"/>
    <col min="7940" max="7940" width="22.140625" style="3" customWidth="1"/>
    <col min="7941" max="7941" width="23.140625" style="3" customWidth="1"/>
    <col min="7942" max="7942" width="24.5703125" style="3" customWidth="1"/>
    <col min="7943" max="7943" width="30.140625" style="3" customWidth="1"/>
    <col min="7944" max="8194" width="9.140625" style="3"/>
    <col min="8195" max="8195" width="31.85546875" style="3" customWidth="1"/>
    <col min="8196" max="8196" width="22.140625" style="3" customWidth="1"/>
    <col min="8197" max="8197" width="23.140625" style="3" customWidth="1"/>
    <col min="8198" max="8198" width="24.5703125" style="3" customWidth="1"/>
    <col min="8199" max="8199" width="30.140625" style="3" customWidth="1"/>
    <col min="8200" max="8450" width="9.140625" style="3"/>
    <col min="8451" max="8451" width="31.85546875" style="3" customWidth="1"/>
    <col min="8452" max="8452" width="22.140625" style="3" customWidth="1"/>
    <col min="8453" max="8453" width="23.140625" style="3" customWidth="1"/>
    <col min="8454" max="8454" width="24.5703125" style="3" customWidth="1"/>
    <col min="8455" max="8455" width="30.140625" style="3" customWidth="1"/>
    <col min="8456" max="8706" width="9.140625" style="3"/>
    <col min="8707" max="8707" width="31.85546875" style="3" customWidth="1"/>
    <col min="8708" max="8708" width="22.140625" style="3" customWidth="1"/>
    <col min="8709" max="8709" width="23.140625" style="3" customWidth="1"/>
    <col min="8710" max="8710" width="24.5703125" style="3" customWidth="1"/>
    <col min="8711" max="8711" width="30.140625" style="3" customWidth="1"/>
    <col min="8712" max="8962" width="9.140625" style="3"/>
    <col min="8963" max="8963" width="31.85546875" style="3" customWidth="1"/>
    <col min="8964" max="8964" width="22.140625" style="3" customWidth="1"/>
    <col min="8965" max="8965" width="23.140625" style="3" customWidth="1"/>
    <col min="8966" max="8966" width="24.5703125" style="3" customWidth="1"/>
    <col min="8967" max="8967" width="30.140625" style="3" customWidth="1"/>
    <col min="8968" max="9218" width="9.140625" style="3"/>
    <col min="9219" max="9219" width="31.85546875" style="3" customWidth="1"/>
    <col min="9220" max="9220" width="22.140625" style="3" customWidth="1"/>
    <col min="9221" max="9221" width="23.140625" style="3" customWidth="1"/>
    <col min="9222" max="9222" width="24.5703125" style="3" customWidth="1"/>
    <col min="9223" max="9223" width="30.140625" style="3" customWidth="1"/>
    <col min="9224" max="9474" width="9.140625" style="3"/>
    <col min="9475" max="9475" width="31.85546875" style="3" customWidth="1"/>
    <col min="9476" max="9476" width="22.140625" style="3" customWidth="1"/>
    <col min="9477" max="9477" width="23.140625" style="3" customWidth="1"/>
    <col min="9478" max="9478" width="24.5703125" style="3" customWidth="1"/>
    <col min="9479" max="9479" width="30.140625" style="3" customWidth="1"/>
    <col min="9480" max="9730" width="9.140625" style="3"/>
    <col min="9731" max="9731" width="31.85546875" style="3" customWidth="1"/>
    <col min="9732" max="9732" width="22.140625" style="3" customWidth="1"/>
    <col min="9733" max="9733" width="23.140625" style="3" customWidth="1"/>
    <col min="9734" max="9734" width="24.5703125" style="3" customWidth="1"/>
    <col min="9735" max="9735" width="30.140625" style="3" customWidth="1"/>
    <col min="9736" max="9986" width="9.140625" style="3"/>
    <col min="9987" max="9987" width="31.85546875" style="3" customWidth="1"/>
    <col min="9988" max="9988" width="22.140625" style="3" customWidth="1"/>
    <col min="9989" max="9989" width="23.140625" style="3" customWidth="1"/>
    <col min="9990" max="9990" width="24.5703125" style="3" customWidth="1"/>
    <col min="9991" max="9991" width="30.140625" style="3" customWidth="1"/>
    <col min="9992" max="10242" width="9.140625" style="3"/>
    <col min="10243" max="10243" width="31.85546875" style="3" customWidth="1"/>
    <col min="10244" max="10244" width="22.140625" style="3" customWidth="1"/>
    <col min="10245" max="10245" width="23.140625" style="3" customWidth="1"/>
    <col min="10246" max="10246" width="24.5703125" style="3" customWidth="1"/>
    <col min="10247" max="10247" width="30.140625" style="3" customWidth="1"/>
    <col min="10248" max="10498" width="9.140625" style="3"/>
    <col min="10499" max="10499" width="31.85546875" style="3" customWidth="1"/>
    <col min="10500" max="10500" width="22.140625" style="3" customWidth="1"/>
    <col min="10501" max="10501" width="23.140625" style="3" customWidth="1"/>
    <col min="10502" max="10502" width="24.5703125" style="3" customWidth="1"/>
    <col min="10503" max="10503" width="30.140625" style="3" customWidth="1"/>
    <col min="10504" max="10754" width="9.140625" style="3"/>
    <col min="10755" max="10755" width="31.85546875" style="3" customWidth="1"/>
    <col min="10756" max="10756" width="22.140625" style="3" customWidth="1"/>
    <col min="10757" max="10757" width="23.140625" style="3" customWidth="1"/>
    <col min="10758" max="10758" width="24.5703125" style="3" customWidth="1"/>
    <col min="10759" max="10759" width="30.140625" style="3" customWidth="1"/>
    <col min="10760" max="11010" width="9.140625" style="3"/>
    <col min="11011" max="11011" width="31.85546875" style="3" customWidth="1"/>
    <col min="11012" max="11012" width="22.140625" style="3" customWidth="1"/>
    <col min="11013" max="11013" width="23.140625" style="3" customWidth="1"/>
    <col min="11014" max="11014" width="24.5703125" style="3" customWidth="1"/>
    <col min="11015" max="11015" width="30.140625" style="3" customWidth="1"/>
    <col min="11016" max="11266" width="9.140625" style="3"/>
    <col min="11267" max="11267" width="31.85546875" style="3" customWidth="1"/>
    <col min="11268" max="11268" width="22.140625" style="3" customWidth="1"/>
    <col min="11269" max="11269" width="23.140625" style="3" customWidth="1"/>
    <col min="11270" max="11270" width="24.5703125" style="3" customWidth="1"/>
    <col min="11271" max="11271" width="30.140625" style="3" customWidth="1"/>
    <col min="11272" max="11522" width="9.140625" style="3"/>
    <col min="11523" max="11523" width="31.85546875" style="3" customWidth="1"/>
    <col min="11524" max="11524" width="22.140625" style="3" customWidth="1"/>
    <col min="11525" max="11525" width="23.140625" style="3" customWidth="1"/>
    <col min="11526" max="11526" width="24.5703125" style="3" customWidth="1"/>
    <col min="11527" max="11527" width="30.140625" style="3" customWidth="1"/>
    <col min="11528" max="11778" width="9.140625" style="3"/>
    <col min="11779" max="11779" width="31.85546875" style="3" customWidth="1"/>
    <col min="11780" max="11780" width="22.140625" style="3" customWidth="1"/>
    <col min="11781" max="11781" width="23.140625" style="3" customWidth="1"/>
    <col min="11782" max="11782" width="24.5703125" style="3" customWidth="1"/>
    <col min="11783" max="11783" width="30.140625" style="3" customWidth="1"/>
    <col min="11784" max="12034" width="9.140625" style="3"/>
    <col min="12035" max="12035" width="31.85546875" style="3" customWidth="1"/>
    <col min="12036" max="12036" width="22.140625" style="3" customWidth="1"/>
    <col min="12037" max="12037" width="23.140625" style="3" customWidth="1"/>
    <col min="12038" max="12038" width="24.5703125" style="3" customWidth="1"/>
    <col min="12039" max="12039" width="30.140625" style="3" customWidth="1"/>
    <col min="12040" max="12290" width="9.140625" style="3"/>
    <col min="12291" max="12291" width="31.85546875" style="3" customWidth="1"/>
    <col min="12292" max="12292" width="22.140625" style="3" customWidth="1"/>
    <col min="12293" max="12293" width="23.140625" style="3" customWidth="1"/>
    <col min="12294" max="12294" width="24.5703125" style="3" customWidth="1"/>
    <col min="12295" max="12295" width="30.140625" style="3" customWidth="1"/>
    <col min="12296" max="12546" width="9.140625" style="3"/>
    <col min="12547" max="12547" width="31.85546875" style="3" customWidth="1"/>
    <col min="12548" max="12548" width="22.140625" style="3" customWidth="1"/>
    <col min="12549" max="12549" width="23.140625" style="3" customWidth="1"/>
    <col min="12550" max="12550" width="24.5703125" style="3" customWidth="1"/>
    <col min="12551" max="12551" width="30.140625" style="3" customWidth="1"/>
    <col min="12552" max="12802" width="9.140625" style="3"/>
    <col min="12803" max="12803" width="31.85546875" style="3" customWidth="1"/>
    <col min="12804" max="12804" width="22.140625" style="3" customWidth="1"/>
    <col min="12805" max="12805" width="23.140625" style="3" customWidth="1"/>
    <col min="12806" max="12806" width="24.5703125" style="3" customWidth="1"/>
    <col min="12807" max="12807" width="30.140625" style="3" customWidth="1"/>
    <col min="12808" max="13058" width="9.140625" style="3"/>
    <col min="13059" max="13059" width="31.85546875" style="3" customWidth="1"/>
    <col min="13060" max="13060" width="22.140625" style="3" customWidth="1"/>
    <col min="13061" max="13061" width="23.140625" style="3" customWidth="1"/>
    <col min="13062" max="13062" width="24.5703125" style="3" customWidth="1"/>
    <col min="13063" max="13063" width="30.140625" style="3" customWidth="1"/>
    <col min="13064" max="13314" width="9.140625" style="3"/>
    <col min="13315" max="13315" width="31.85546875" style="3" customWidth="1"/>
    <col min="13316" max="13316" width="22.140625" style="3" customWidth="1"/>
    <col min="13317" max="13317" width="23.140625" style="3" customWidth="1"/>
    <col min="13318" max="13318" width="24.5703125" style="3" customWidth="1"/>
    <col min="13319" max="13319" width="30.140625" style="3" customWidth="1"/>
    <col min="13320" max="13570" width="9.140625" style="3"/>
    <col min="13571" max="13571" width="31.85546875" style="3" customWidth="1"/>
    <col min="13572" max="13572" width="22.140625" style="3" customWidth="1"/>
    <col min="13573" max="13573" width="23.140625" style="3" customWidth="1"/>
    <col min="13574" max="13574" width="24.5703125" style="3" customWidth="1"/>
    <col min="13575" max="13575" width="30.140625" style="3" customWidth="1"/>
    <col min="13576" max="13826" width="9.140625" style="3"/>
    <col min="13827" max="13827" width="31.85546875" style="3" customWidth="1"/>
    <col min="13828" max="13828" width="22.140625" style="3" customWidth="1"/>
    <col min="13829" max="13829" width="23.140625" style="3" customWidth="1"/>
    <col min="13830" max="13830" width="24.5703125" style="3" customWidth="1"/>
    <col min="13831" max="13831" width="30.140625" style="3" customWidth="1"/>
    <col min="13832" max="14082" width="9.140625" style="3"/>
    <col min="14083" max="14083" width="31.85546875" style="3" customWidth="1"/>
    <col min="14084" max="14084" width="22.140625" style="3" customWidth="1"/>
    <col min="14085" max="14085" width="23.140625" style="3" customWidth="1"/>
    <col min="14086" max="14086" width="24.5703125" style="3" customWidth="1"/>
    <col min="14087" max="14087" width="30.140625" style="3" customWidth="1"/>
    <col min="14088" max="14338" width="9.140625" style="3"/>
    <col min="14339" max="14339" width="31.85546875" style="3" customWidth="1"/>
    <col min="14340" max="14340" width="22.140625" style="3" customWidth="1"/>
    <col min="14341" max="14341" width="23.140625" style="3" customWidth="1"/>
    <col min="14342" max="14342" width="24.5703125" style="3" customWidth="1"/>
    <col min="14343" max="14343" width="30.140625" style="3" customWidth="1"/>
    <col min="14344" max="14594" width="9.140625" style="3"/>
    <col min="14595" max="14595" width="31.85546875" style="3" customWidth="1"/>
    <col min="14596" max="14596" width="22.140625" style="3" customWidth="1"/>
    <col min="14597" max="14597" width="23.140625" style="3" customWidth="1"/>
    <col min="14598" max="14598" width="24.5703125" style="3" customWidth="1"/>
    <col min="14599" max="14599" width="30.140625" style="3" customWidth="1"/>
    <col min="14600" max="14850" width="9.140625" style="3"/>
    <col min="14851" max="14851" width="31.85546875" style="3" customWidth="1"/>
    <col min="14852" max="14852" width="22.140625" style="3" customWidth="1"/>
    <col min="14853" max="14853" width="23.140625" style="3" customWidth="1"/>
    <col min="14854" max="14854" width="24.5703125" style="3" customWidth="1"/>
    <col min="14855" max="14855" width="30.140625" style="3" customWidth="1"/>
    <col min="14856" max="15106" width="9.140625" style="3"/>
    <col min="15107" max="15107" width="31.85546875" style="3" customWidth="1"/>
    <col min="15108" max="15108" width="22.140625" style="3" customWidth="1"/>
    <col min="15109" max="15109" width="23.140625" style="3" customWidth="1"/>
    <col min="15110" max="15110" width="24.5703125" style="3" customWidth="1"/>
    <col min="15111" max="15111" width="30.140625" style="3" customWidth="1"/>
    <col min="15112" max="15362" width="9.140625" style="3"/>
    <col min="15363" max="15363" width="31.85546875" style="3" customWidth="1"/>
    <col min="15364" max="15364" width="22.140625" style="3" customWidth="1"/>
    <col min="15365" max="15365" width="23.140625" style="3" customWidth="1"/>
    <col min="15366" max="15366" width="24.5703125" style="3" customWidth="1"/>
    <col min="15367" max="15367" width="30.140625" style="3" customWidth="1"/>
    <col min="15368" max="15618" width="9.140625" style="3"/>
    <col min="15619" max="15619" width="31.85546875" style="3" customWidth="1"/>
    <col min="15620" max="15620" width="22.140625" style="3" customWidth="1"/>
    <col min="15621" max="15621" width="23.140625" style="3" customWidth="1"/>
    <col min="15622" max="15622" width="24.5703125" style="3" customWidth="1"/>
    <col min="15623" max="15623" width="30.140625" style="3" customWidth="1"/>
    <col min="15624" max="15874" width="9.140625" style="3"/>
    <col min="15875" max="15875" width="31.85546875" style="3" customWidth="1"/>
    <col min="15876" max="15876" width="22.140625" style="3" customWidth="1"/>
    <col min="15877" max="15877" width="23.140625" style="3" customWidth="1"/>
    <col min="15878" max="15878" width="24.5703125" style="3" customWidth="1"/>
    <col min="15879" max="15879" width="30.140625" style="3" customWidth="1"/>
    <col min="15880" max="16130" width="9.140625" style="3"/>
    <col min="16131" max="16131" width="31.85546875" style="3" customWidth="1"/>
    <col min="16132" max="16132" width="22.140625" style="3" customWidth="1"/>
    <col min="16133" max="16133" width="23.140625" style="3" customWidth="1"/>
    <col min="16134" max="16134" width="24.5703125" style="3" customWidth="1"/>
    <col min="16135" max="16135" width="30.140625" style="3" customWidth="1"/>
    <col min="16136" max="16384" width="9.140625" style="3"/>
  </cols>
  <sheetData>
    <row r="1" spans="1:23" s="1" customFormat="1" x14ac:dyDescent="0.25">
      <c r="B1" s="38" t="s">
        <v>28</v>
      </c>
      <c r="C1" s="16"/>
      <c r="E1" s="37"/>
      <c r="F1" s="9" t="s">
        <v>0</v>
      </c>
      <c r="G1" s="37"/>
    </row>
    <row r="2" spans="1:23" s="1" customFormat="1" x14ac:dyDescent="0.25">
      <c r="B2" s="38" t="s">
        <v>29</v>
      </c>
      <c r="C2" s="16"/>
      <c r="E2" s="37"/>
      <c r="F2" s="9" t="s">
        <v>1</v>
      </c>
      <c r="G2" s="37"/>
    </row>
    <row r="3" spans="1:23" s="1" customFormat="1" x14ac:dyDescent="0.25">
      <c r="B3" s="13" t="s">
        <v>30</v>
      </c>
      <c r="C3" s="16"/>
      <c r="E3" s="37"/>
      <c r="F3" s="17"/>
      <c r="G3" s="37"/>
    </row>
    <row r="4" spans="1:23" x14ac:dyDescent="0.25">
      <c r="D4" s="4"/>
      <c r="E4" s="5"/>
      <c r="F4" s="5"/>
    </row>
    <row r="5" spans="1:23" ht="66.75" customHeight="1" x14ac:dyDescent="0.25">
      <c r="A5" s="252" t="s">
        <v>83</v>
      </c>
      <c r="B5" s="252"/>
      <c r="C5" s="252"/>
      <c r="D5" s="252"/>
      <c r="E5" s="252"/>
      <c r="F5" s="252"/>
      <c r="G5" s="252"/>
      <c r="H5" s="252"/>
    </row>
    <row r="6" spans="1:23" s="24" customFormat="1" ht="30" customHeight="1" x14ac:dyDescent="0.25">
      <c r="A6" s="19" t="s">
        <v>2</v>
      </c>
      <c r="B6" s="257" t="s">
        <v>3</v>
      </c>
      <c r="C6" s="257"/>
      <c r="D6" s="21" t="s">
        <v>4</v>
      </c>
      <c r="E6" s="22" t="s">
        <v>5</v>
      </c>
      <c r="F6" s="22" t="s">
        <v>15</v>
      </c>
      <c r="G6" s="19" t="s">
        <v>26</v>
      </c>
      <c r="H6" s="19" t="s">
        <v>24</v>
      </c>
    </row>
    <row r="7" spans="1:23" s="24" customFormat="1" ht="30" customHeight="1" x14ac:dyDescent="0.25">
      <c r="A7" s="6">
        <v>1</v>
      </c>
      <c r="B7" s="26" t="s">
        <v>16</v>
      </c>
      <c r="C7" s="33" t="s">
        <v>17</v>
      </c>
      <c r="D7" s="6">
        <v>1</v>
      </c>
      <c r="E7" s="27">
        <v>150000</v>
      </c>
      <c r="F7" s="263">
        <v>1200000</v>
      </c>
      <c r="G7" s="28"/>
      <c r="H7" s="28"/>
    </row>
    <row r="8" spans="1:23" s="24" customFormat="1" ht="30" customHeight="1" x14ac:dyDescent="0.25">
      <c r="A8" s="6">
        <v>2</v>
      </c>
      <c r="B8" s="26" t="s">
        <v>23</v>
      </c>
      <c r="C8" s="33" t="s">
        <v>18</v>
      </c>
      <c r="D8" s="6">
        <v>1</v>
      </c>
      <c r="E8" s="27">
        <v>150000</v>
      </c>
      <c r="F8" s="264"/>
      <c r="G8" s="28"/>
      <c r="H8" s="28"/>
    </row>
    <row r="9" spans="1:23" s="24" customFormat="1" ht="30" customHeight="1" x14ac:dyDescent="0.25">
      <c r="A9" s="36">
        <v>3</v>
      </c>
      <c r="B9" s="29" t="s">
        <v>19</v>
      </c>
      <c r="C9" s="33" t="s">
        <v>20</v>
      </c>
      <c r="D9" s="6">
        <v>1</v>
      </c>
      <c r="E9" s="27">
        <v>150000</v>
      </c>
      <c r="F9" s="264"/>
      <c r="G9" s="28"/>
      <c r="H9" s="28"/>
    </row>
    <row r="10" spans="1:23" s="24" customFormat="1" ht="30" customHeight="1" x14ac:dyDescent="0.25">
      <c r="A10" s="6">
        <v>4</v>
      </c>
      <c r="B10" s="26" t="s">
        <v>21</v>
      </c>
      <c r="C10" s="33" t="s">
        <v>22</v>
      </c>
      <c r="D10" s="6">
        <v>1</v>
      </c>
      <c r="E10" s="27">
        <v>150000</v>
      </c>
      <c r="F10" s="265"/>
      <c r="G10" s="28"/>
      <c r="H10" s="28"/>
    </row>
    <row r="11" spans="1:23" s="24" customFormat="1" ht="30" customHeight="1" x14ac:dyDescent="0.25">
      <c r="A11" s="25"/>
      <c r="B11" s="260" t="s">
        <v>14</v>
      </c>
      <c r="C11" s="261"/>
      <c r="D11" s="262"/>
      <c r="E11" s="25">
        <f>SUM(E7:E10)</f>
        <v>600000</v>
      </c>
      <c r="F11" s="30">
        <v>1200000</v>
      </c>
      <c r="G11" s="28"/>
      <c r="H11" s="28"/>
    </row>
    <row r="12" spans="1:23" s="24" customFormat="1" ht="30" customHeight="1" x14ac:dyDescent="0.25">
      <c r="A12" s="257" t="s">
        <v>6</v>
      </c>
      <c r="B12" s="257"/>
      <c r="C12" s="257"/>
      <c r="D12" s="257"/>
      <c r="E12" s="258">
        <f>E11+F11</f>
        <v>1800000</v>
      </c>
      <c r="F12" s="259"/>
      <c r="G12" s="28"/>
      <c r="H12" s="28"/>
    </row>
    <row r="13" spans="1:23" s="24" customFormat="1" ht="30" customHeight="1" x14ac:dyDescent="0.25">
      <c r="A13" s="270" t="s">
        <v>25</v>
      </c>
      <c r="B13" s="271"/>
      <c r="C13" s="271"/>
      <c r="D13" s="271"/>
      <c r="E13" s="271"/>
      <c r="F13" s="271"/>
      <c r="G13" s="271"/>
      <c r="H13" s="272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</row>
    <row r="14" spans="1:23" ht="24" customHeight="1" x14ac:dyDescent="0.25">
      <c r="E14" s="269" t="s">
        <v>27</v>
      </c>
      <c r="F14" s="269"/>
      <c r="G14" s="269"/>
      <c r="H14" s="269"/>
    </row>
    <row r="15" spans="1:23" x14ac:dyDescent="0.25">
      <c r="A15" s="266" t="s">
        <v>7</v>
      </c>
      <c r="B15" s="266"/>
      <c r="C15" s="8"/>
      <c r="D15" s="14" t="s">
        <v>8</v>
      </c>
      <c r="E15" s="268" t="s">
        <v>9</v>
      </c>
      <c r="F15" s="268"/>
      <c r="G15" s="267" t="s">
        <v>10</v>
      </c>
      <c r="H15" s="267"/>
    </row>
    <row r="16" spans="1:23" x14ac:dyDescent="0.25">
      <c r="B16" s="10"/>
      <c r="C16" s="10"/>
    </row>
    <row r="17" spans="1:8" x14ac:dyDescent="0.25">
      <c r="B17" s="10"/>
      <c r="C17" s="10"/>
    </row>
    <row r="18" spans="1:8" x14ac:dyDescent="0.25">
      <c r="B18" s="10"/>
      <c r="C18" s="10"/>
    </row>
    <row r="19" spans="1:8" x14ac:dyDescent="0.25">
      <c r="B19" s="10"/>
      <c r="C19" s="10"/>
    </row>
    <row r="20" spans="1:8" x14ac:dyDescent="0.25">
      <c r="A20" s="254" t="s">
        <v>11</v>
      </c>
      <c r="B20" s="254"/>
      <c r="C20" s="12"/>
      <c r="D20" s="14" t="s">
        <v>12</v>
      </c>
      <c r="E20" s="256" t="s">
        <v>13</v>
      </c>
      <c r="F20" s="256"/>
      <c r="G20" s="255" t="s">
        <v>36</v>
      </c>
      <c r="H20" s="255"/>
    </row>
    <row r="21" spans="1:8" x14ac:dyDescent="0.25">
      <c r="A21" s="253"/>
      <c r="B21" s="253"/>
      <c r="C21" s="15"/>
    </row>
    <row r="22" spans="1:8" x14ac:dyDescent="0.25">
      <c r="A22" s="253"/>
      <c r="B22" s="253"/>
      <c r="C22" s="15"/>
    </row>
  </sheetData>
  <mergeCells count="16">
    <mergeCell ref="A5:H5"/>
    <mergeCell ref="A21:B21"/>
    <mergeCell ref="A22:B22"/>
    <mergeCell ref="A20:B20"/>
    <mergeCell ref="G20:H20"/>
    <mergeCell ref="E20:F20"/>
    <mergeCell ref="A12:D12"/>
    <mergeCell ref="E12:F12"/>
    <mergeCell ref="B11:D11"/>
    <mergeCell ref="F7:F10"/>
    <mergeCell ref="B6:C6"/>
    <mergeCell ref="A15:B15"/>
    <mergeCell ref="G15:H15"/>
    <mergeCell ref="E15:F15"/>
    <mergeCell ref="E14:H14"/>
    <mergeCell ref="A13:H13"/>
  </mergeCells>
  <printOptions horizontalCentered="1"/>
  <pageMargins left="0.56000000000000005" right="0.22" top="0.47" bottom="0.39" header="0.2800000000000000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"/>
  <sheetViews>
    <sheetView workbookViewId="0">
      <selection activeCell="A7" sqref="A7:XFD9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A1" s="273" t="s">
        <v>28</v>
      </c>
      <c r="B1" s="273"/>
      <c r="C1" s="273"/>
      <c r="D1" s="273"/>
      <c r="E1" s="37"/>
      <c r="G1" s="9" t="s">
        <v>0</v>
      </c>
      <c r="H1" s="37"/>
    </row>
    <row r="2" spans="1:24" s="1" customFormat="1" x14ac:dyDescent="0.25">
      <c r="A2" s="273" t="s">
        <v>29</v>
      </c>
      <c r="B2" s="273"/>
      <c r="C2" s="273"/>
      <c r="D2" s="273"/>
      <c r="E2" s="37"/>
      <c r="G2" s="9" t="s">
        <v>1</v>
      </c>
      <c r="H2" s="37"/>
    </row>
    <row r="3" spans="1:24" s="1" customFormat="1" x14ac:dyDescent="0.25">
      <c r="A3" s="255" t="s">
        <v>30</v>
      </c>
      <c r="B3" s="255"/>
      <c r="C3" s="255"/>
      <c r="D3" s="255"/>
      <c r="E3" s="37"/>
      <c r="F3" s="17"/>
      <c r="G3" s="17"/>
      <c r="H3" s="37"/>
    </row>
    <row r="4" spans="1:24" x14ac:dyDescent="0.25">
      <c r="D4" s="4"/>
      <c r="E4" s="5"/>
      <c r="F4" s="5"/>
      <c r="G4" s="5"/>
    </row>
    <row r="5" spans="1:24" ht="66.75" customHeight="1" x14ac:dyDescent="0.25">
      <c r="A5" s="252" t="s">
        <v>31</v>
      </c>
      <c r="B5" s="252"/>
      <c r="C5" s="252"/>
      <c r="D5" s="252"/>
      <c r="E5" s="252"/>
      <c r="F5" s="252"/>
      <c r="G5" s="252"/>
      <c r="H5" s="252"/>
      <c r="I5" s="252"/>
    </row>
    <row r="6" spans="1:24" s="24" customFormat="1" ht="40.5" customHeight="1" x14ac:dyDescent="0.25">
      <c r="A6" s="19" t="s">
        <v>2</v>
      </c>
      <c r="B6" s="257" t="s">
        <v>3</v>
      </c>
      <c r="C6" s="257"/>
      <c r="D6" s="21" t="s">
        <v>4</v>
      </c>
      <c r="E6" s="22" t="s">
        <v>5</v>
      </c>
      <c r="F6" s="22" t="s">
        <v>34</v>
      </c>
      <c r="G6" s="22" t="s">
        <v>35</v>
      </c>
      <c r="H6" s="19" t="s">
        <v>26</v>
      </c>
      <c r="I6" s="19" t="s">
        <v>24</v>
      </c>
    </row>
    <row r="7" spans="1:24" s="24" customFormat="1" ht="30" customHeight="1" x14ac:dyDescent="0.25">
      <c r="A7" s="6">
        <v>1</v>
      </c>
      <c r="B7" s="26" t="s">
        <v>32</v>
      </c>
      <c r="C7" s="33" t="s">
        <v>33</v>
      </c>
      <c r="D7" s="6">
        <v>1</v>
      </c>
      <c r="E7" s="27">
        <v>150000</v>
      </c>
      <c r="F7" s="32">
        <v>50000</v>
      </c>
      <c r="G7" s="32">
        <f>E7+F7</f>
        <v>200000</v>
      </c>
      <c r="H7" s="28"/>
      <c r="I7" s="28"/>
    </row>
    <row r="8" spans="1:24" s="24" customFormat="1" ht="30" customHeight="1" x14ac:dyDescent="0.25">
      <c r="A8" s="6">
        <v>2</v>
      </c>
      <c r="B8" s="26" t="s">
        <v>23</v>
      </c>
      <c r="C8" s="33" t="s">
        <v>18</v>
      </c>
      <c r="D8" s="6">
        <v>1</v>
      </c>
      <c r="E8" s="27">
        <v>150000</v>
      </c>
      <c r="F8" s="32">
        <v>50000</v>
      </c>
      <c r="G8" s="32">
        <f t="shared" ref="G8:G10" si="0">E8+F8</f>
        <v>200000</v>
      </c>
      <c r="H8" s="28"/>
      <c r="I8" s="28"/>
    </row>
    <row r="9" spans="1:24" s="24" customFormat="1" ht="30" customHeight="1" x14ac:dyDescent="0.25">
      <c r="A9" s="36">
        <v>3</v>
      </c>
      <c r="B9" s="26" t="s">
        <v>21</v>
      </c>
      <c r="C9" s="33" t="s">
        <v>22</v>
      </c>
      <c r="D9" s="6">
        <v>1</v>
      </c>
      <c r="E9" s="27">
        <v>150000</v>
      </c>
      <c r="F9" s="32">
        <v>50000</v>
      </c>
      <c r="G9" s="32">
        <f t="shared" si="0"/>
        <v>200000</v>
      </c>
      <c r="H9" s="28"/>
      <c r="I9" s="28"/>
    </row>
    <row r="10" spans="1:24" s="24" customFormat="1" ht="30" customHeight="1" x14ac:dyDescent="0.25">
      <c r="A10" s="25"/>
      <c r="B10" s="260" t="s">
        <v>6</v>
      </c>
      <c r="C10" s="261"/>
      <c r="D10" s="262"/>
      <c r="E10" s="19">
        <f>SUM(E7:E9)</f>
        <v>450000</v>
      </c>
      <c r="F10" s="39">
        <f>SUM(F7:F9)</f>
        <v>150000</v>
      </c>
      <c r="G10" s="23">
        <f t="shared" si="0"/>
        <v>600000</v>
      </c>
      <c r="H10" s="28"/>
      <c r="I10" s="28"/>
    </row>
    <row r="11" spans="1:24" s="24" customFormat="1" ht="30" customHeight="1" x14ac:dyDescent="0.25">
      <c r="A11" s="270" t="s">
        <v>39</v>
      </c>
      <c r="B11" s="271"/>
      <c r="C11" s="271"/>
      <c r="D11" s="271"/>
      <c r="E11" s="271"/>
      <c r="F11" s="271"/>
      <c r="G11" s="271"/>
      <c r="H11" s="271"/>
      <c r="I11" s="272"/>
    </row>
    <row r="12" spans="1:24" s="24" customFormat="1" ht="11.25" customHeight="1" x14ac:dyDescent="0.25">
      <c r="A12" s="40"/>
      <c r="B12" s="40"/>
      <c r="C12" s="40"/>
      <c r="D12" s="40"/>
      <c r="E12" s="41"/>
      <c r="F12" s="41"/>
      <c r="G12" s="41"/>
      <c r="H12" s="41"/>
      <c r="I12" s="41"/>
    </row>
    <row r="13" spans="1:24" s="24" customFormat="1" ht="23.25" customHeight="1" x14ac:dyDescent="0.25">
      <c r="A13" s="2"/>
      <c r="B13" s="3"/>
      <c r="C13" s="3"/>
      <c r="D13" s="3"/>
      <c r="E13" s="275" t="s">
        <v>27</v>
      </c>
      <c r="F13" s="275"/>
      <c r="G13" s="275"/>
      <c r="H13" s="275"/>
      <c r="I13" s="275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</row>
    <row r="14" spans="1:24" ht="21" customHeight="1" x14ac:dyDescent="0.25">
      <c r="A14" s="266" t="s">
        <v>7</v>
      </c>
      <c r="B14" s="266"/>
      <c r="C14" s="266"/>
      <c r="D14" s="255" t="s">
        <v>8</v>
      </c>
      <c r="E14" s="255"/>
      <c r="F14" s="274" t="s">
        <v>9</v>
      </c>
      <c r="G14" s="274"/>
      <c r="H14" s="276" t="s">
        <v>10</v>
      </c>
      <c r="I14" s="276"/>
    </row>
    <row r="15" spans="1:24" x14ac:dyDescent="0.25">
      <c r="B15" s="10"/>
      <c r="C15" s="10"/>
      <c r="D15" s="7"/>
      <c r="E15" s="7"/>
      <c r="F15" s="42"/>
      <c r="G15" s="42"/>
      <c r="H15" s="7"/>
      <c r="I15" s="7"/>
    </row>
    <row r="16" spans="1:24" x14ac:dyDescent="0.25">
      <c r="B16" s="10"/>
      <c r="C16" s="10"/>
      <c r="D16" s="7"/>
      <c r="E16" s="7"/>
      <c r="F16" s="42"/>
      <c r="G16" s="42"/>
      <c r="H16" s="7"/>
      <c r="I16" s="7"/>
    </row>
    <row r="17" spans="1:9" x14ac:dyDescent="0.25">
      <c r="B17" s="10"/>
      <c r="C17" s="10"/>
      <c r="D17" s="7"/>
      <c r="E17" s="7"/>
      <c r="F17" s="42"/>
      <c r="G17" s="42"/>
      <c r="H17" s="7"/>
      <c r="I17" s="7"/>
    </row>
    <row r="18" spans="1:9" x14ac:dyDescent="0.25">
      <c r="B18" s="10"/>
      <c r="C18" s="10"/>
      <c r="D18" s="7"/>
      <c r="E18" s="7"/>
      <c r="F18" s="42"/>
      <c r="G18" s="42"/>
      <c r="H18" s="7"/>
      <c r="I18" s="7"/>
    </row>
    <row r="19" spans="1:9" x14ac:dyDescent="0.25">
      <c r="A19" s="254" t="s">
        <v>11</v>
      </c>
      <c r="B19" s="254"/>
      <c r="C19" s="254"/>
      <c r="D19" s="255" t="s">
        <v>12</v>
      </c>
      <c r="E19" s="255"/>
      <c r="F19" s="255" t="s">
        <v>13</v>
      </c>
      <c r="G19" s="255"/>
      <c r="H19" s="255" t="s">
        <v>36</v>
      </c>
      <c r="I19" s="255"/>
    </row>
    <row r="20" spans="1:9" x14ac:dyDescent="0.25">
      <c r="A20" s="253"/>
      <c r="B20" s="253"/>
      <c r="C20" s="15"/>
    </row>
    <row r="21" spans="1:9" x14ac:dyDescent="0.25">
      <c r="A21" s="253"/>
      <c r="B21" s="253"/>
      <c r="C21" s="15"/>
    </row>
  </sheetData>
  <mergeCells count="18">
    <mergeCell ref="B6:C6"/>
    <mergeCell ref="B10:D10"/>
    <mergeCell ref="A1:D1"/>
    <mergeCell ref="A2:D2"/>
    <mergeCell ref="A3:D3"/>
    <mergeCell ref="A20:B20"/>
    <mergeCell ref="A21:B21"/>
    <mergeCell ref="A5:I5"/>
    <mergeCell ref="D14:E14"/>
    <mergeCell ref="D19:E19"/>
    <mergeCell ref="F14:G14"/>
    <mergeCell ref="F19:G19"/>
    <mergeCell ref="A14:C14"/>
    <mergeCell ref="A19:C19"/>
    <mergeCell ref="A11:I11"/>
    <mergeCell ref="E13:I13"/>
    <mergeCell ref="H14:I14"/>
    <mergeCell ref="H19:I19"/>
  </mergeCells>
  <printOptions horizontalCentered="1"/>
  <pageMargins left="0.45" right="0.45" top="0.4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"/>
  <sheetViews>
    <sheetView workbookViewId="0">
      <selection sqref="A1:XFD1048576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A1" s="273" t="s">
        <v>28</v>
      </c>
      <c r="B1" s="273"/>
      <c r="C1" s="273"/>
      <c r="D1" s="273"/>
      <c r="E1" s="37"/>
      <c r="G1" s="9" t="s">
        <v>0</v>
      </c>
      <c r="H1" s="37"/>
    </row>
    <row r="2" spans="1:24" s="1" customFormat="1" x14ac:dyDescent="0.25">
      <c r="A2" s="273" t="s">
        <v>29</v>
      </c>
      <c r="B2" s="273"/>
      <c r="C2" s="273"/>
      <c r="D2" s="273"/>
      <c r="E2" s="37"/>
      <c r="G2" s="9" t="s">
        <v>1</v>
      </c>
      <c r="H2" s="37"/>
    </row>
    <row r="3" spans="1:24" s="1" customFormat="1" x14ac:dyDescent="0.25">
      <c r="A3" s="255" t="s">
        <v>30</v>
      </c>
      <c r="B3" s="255"/>
      <c r="C3" s="255"/>
      <c r="D3" s="255"/>
      <c r="E3" s="37"/>
      <c r="F3" s="17"/>
      <c r="G3" s="17"/>
      <c r="H3" s="37"/>
    </row>
    <row r="4" spans="1:24" x14ac:dyDescent="0.25">
      <c r="D4" s="4"/>
      <c r="E4" s="5"/>
      <c r="F4" s="5"/>
      <c r="G4" s="5"/>
    </row>
    <row r="5" spans="1:24" ht="66.75" customHeight="1" x14ac:dyDescent="0.25">
      <c r="A5" s="252" t="s">
        <v>37</v>
      </c>
      <c r="B5" s="252"/>
      <c r="C5" s="252"/>
      <c r="D5" s="252"/>
      <c r="E5" s="252"/>
      <c r="F5" s="252"/>
      <c r="G5" s="252"/>
      <c r="H5" s="252"/>
      <c r="I5" s="252"/>
    </row>
    <row r="6" spans="1:24" s="24" customFormat="1" ht="40.5" customHeight="1" x14ac:dyDescent="0.25">
      <c r="A6" s="19" t="s">
        <v>2</v>
      </c>
      <c r="B6" s="257" t="s">
        <v>3</v>
      </c>
      <c r="C6" s="257"/>
      <c r="D6" s="21" t="s">
        <v>4</v>
      </c>
      <c r="E6" s="22" t="s">
        <v>5</v>
      </c>
      <c r="F6" s="22" t="s">
        <v>34</v>
      </c>
      <c r="G6" s="22" t="s">
        <v>35</v>
      </c>
      <c r="H6" s="19" t="s">
        <v>26</v>
      </c>
      <c r="I6" s="19" t="s">
        <v>24</v>
      </c>
    </row>
    <row r="7" spans="1:24" s="24" customFormat="1" ht="30" customHeight="1" x14ac:dyDescent="0.25">
      <c r="A7" s="6">
        <v>1</v>
      </c>
      <c r="B7" s="26" t="s">
        <v>16</v>
      </c>
      <c r="C7" s="33" t="s">
        <v>17</v>
      </c>
      <c r="D7" s="6">
        <v>1</v>
      </c>
      <c r="E7" s="27">
        <v>150000</v>
      </c>
      <c r="F7" s="32">
        <v>50000</v>
      </c>
      <c r="G7" s="32">
        <f>E7+F7</f>
        <v>200000</v>
      </c>
      <c r="H7" s="28"/>
      <c r="I7" s="28"/>
    </row>
    <row r="8" spans="1:24" s="24" customFormat="1" ht="30" customHeight="1" x14ac:dyDescent="0.25">
      <c r="A8" s="6">
        <v>2</v>
      </c>
      <c r="B8" s="26" t="s">
        <v>23</v>
      </c>
      <c r="C8" s="33" t="s">
        <v>18</v>
      </c>
      <c r="D8" s="6">
        <v>1</v>
      </c>
      <c r="E8" s="27">
        <v>150000</v>
      </c>
      <c r="F8" s="32">
        <v>50000</v>
      </c>
      <c r="G8" s="32">
        <f t="shared" ref="G8:G10" si="0">E8+F8</f>
        <v>200000</v>
      </c>
      <c r="H8" s="28"/>
      <c r="I8" s="28"/>
    </row>
    <row r="9" spans="1:24" s="24" customFormat="1" ht="30" customHeight="1" x14ac:dyDescent="0.25">
      <c r="A9" s="36">
        <v>3</v>
      </c>
      <c r="B9" s="26" t="s">
        <v>38</v>
      </c>
      <c r="C9" s="33" t="s">
        <v>20</v>
      </c>
      <c r="D9" s="6">
        <v>1</v>
      </c>
      <c r="E9" s="27">
        <v>150000</v>
      </c>
      <c r="F9" s="32">
        <v>50000</v>
      </c>
      <c r="G9" s="32">
        <f t="shared" si="0"/>
        <v>200000</v>
      </c>
      <c r="H9" s="28"/>
      <c r="I9" s="28"/>
    </row>
    <row r="10" spans="1:24" s="24" customFormat="1" ht="30" customHeight="1" x14ac:dyDescent="0.25">
      <c r="A10" s="25"/>
      <c r="B10" s="260" t="s">
        <v>6</v>
      </c>
      <c r="C10" s="261"/>
      <c r="D10" s="262"/>
      <c r="E10" s="19">
        <f>SUM(E7:E9)</f>
        <v>450000</v>
      </c>
      <c r="F10" s="39">
        <f>SUM(F7:F9)</f>
        <v>150000</v>
      </c>
      <c r="G10" s="23">
        <f t="shared" si="0"/>
        <v>600000</v>
      </c>
      <c r="H10" s="28"/>
      <c r="I10" s="28"/>
    </row>
    <row r="11" spans="1:24" s="24" customFormat="1" ht="30" customHeight="1" x14ac:dyDescent="0.25">
      <c r="A11" s="270" t="s">
        <v>39</v>
      </c>
      <c r="B11" s="271"/>
      <c r="C11" s="271"/>
      <c r="D11" s="271"/>
      <c r="E11" s="271"/>
      <c r="F11" s="271"/>
      <c r="G11" s="271"/>
      <c r="H11" s="271"/>
      <c r="I11" s="272"/>
    </row>
    <row r="12" spans="1:24" s="24" customFormat="1" ht="11.25" customHeight="1" x14ac:dyDescent="0.25">
      <c r="A12" s="40"/>
      <c r="B12" s="40"/>
      <c r="C12" s="40"/>
      <c r="D12" s="40"/>
      <c r="E12" s="41"/>
      <c r="F12" s="41"/>
      <c r="G12" s="41"/>
      <c r="H12" s="41"/>
      <c r="I12" s="41"/>
    </row>
    <row r="13" spans="1:24" s="24" customFormat="1" ht="23.25" customHeight="1" x14ac:dyDescent="0.25">
      <c r="A13" s="2"/>
      <c r="B13" s="3"/>
      <c r="C13" s="3"/>
      <c r="D13" s="3"/>
      <c r="E13" s="275" t="s">
        <v>27</v>
      </c>
      <c r="F13" s="275"/>
      <c r="G13" s="275"/>
      <c r="H13" s="275"/>
      <c r="I13" s="275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</row>
    <row r="14" spans="1:24" ht="21" customHeight="1" x14ac:dyDescent="0.25">
      <c r="A14" s="266" t="s">
        <v>7</v>
      </c>
      <c r="B14" s="266"/>
      <c r="C14" s="266"/>
      <c r="D14" s="255" t="s">
        <v>8</v>
      </c>
      <c r="E14" s="255"/>
      <c r="F14" s="274" t="s">
        <v>9</v>
      </c>
      <c r="G14" s="274"/>
      <c r="H14" s="276" t="s">
        <v>10</v>
      </c>
      <c r="I14" s="276"/>
    </row>
    <row r="15" spans="1:24" x14ac:dyDescent="0.25">
      <c r="B15" s="10"/>
      <c r="C15" s="10"/>
      <c r="D15" s="7"/>
      <c r="E15" s="7"/>
      <c r="F15" s="42"/>
      <c r="G15" s="42"/>
      <c r="H15" s="7"/>
      <c r="I15" s="7"/>
    </row>
    <row r="16" spans="1:24" x14ac:dyDescent="0.25">
      <c r="B16" s="10"/>
      <c r="C16" s="10"/>
      <c r="D16" s="7"/>
      <c r="E16" s="7"/>
      <c r="F16" s="42"/>
      <c r="G16" s="42"/>
      <c r="H16" s="7"/>
      <c r="I16" s="7"/>
    </row>
    <row r="17" spans="1:9" x14ac:dyDescent="0.25">
      <c r="B17" s="10"/>
      <c r="C17" s="10"/>
      <c r="D17" s="7"/>
      <c r="E17" s="7"/>
      <c r="F17" s="42"/>
      <c r="G17" s="42"/>
      <c r="H17" s="7"/>
      <c r="I17" s="7"/>
    </row>
    <row r="18" spans="1:9" x14ac:dyDescent="0.25">
      <c r="B18" s="10"/>
      <c r="C18" s="10"/>
      <c r="D18" s="7"/>
      <c r="E18" s="7"/>
      <c r="F18" s="42"/>
      <c r="G18" s="42"/>
      <c r="H18" s="7"/>
      <c r="I18" s="7"/>
    </row>
    <row r="19" spans="1:9" x14ac:dyDescent="0.25">
      <c r="A19" s="254" t="s">
        <v>11</v>
      </c>
      <c r="B19" s="254"/>
      <c r="C19" s="254"/>
      <c r="D19" s="255" t="s">
        <v>12</v>
      </c>
      <c r="E19" s="255"/>
      <c r="F19" s="255" t="s">
        <v>13</v>
      </c>
      <c r="G19" s="255"/>
      <c r="H19" s="255" t="s">
        <v>36</v>
      </c>
      <c r="I19" s="255"/>
    </row>
    <row r="20" spans="1:9" x14ac:dyDescent="0.25">
      <c r="A20" s="253"/>
      <c r="B20" s="253"/>
      <c r="C20" s="15"/>
    </row>
    <row r="21" spans="1:9" x14ac:dyDescent="0.25">
      <c r="A21" s="253"/>
      <c r="B21" s="253"/>
      <c r="C21" s="15"/>
    </row>
  </sheetData>
  <mergeCells count="18">
    <mergeCell ref="A21:B21"/>
    <mergeCell ref="A5:I5"/>
    <mergeCell ref="B10:D10"/>
    <mergeCell ref="A11:I11"/>
    <mergeCell ref="E13:I13"/>
    <mergeCell ref="A14:C14"/>
    <mergeCell ref="D14:E14"/>
    <mergeCell ref="F14:G14"/>
    <mergeCell ref="H14:I14"/>
    <mergeCell ref="A20:B20"/>
    <mergeCell ref="A19:C19"/>
    <mergeCell ref="D19:E19"/>
    <mergeCell ref="B6:C6"/>
    <mergeCell ref="A1:D1"/>
    <mergeCell ref="A2:D2"/>
    <mergeCell ref="A3:D3"/>
    <mergeCell ref="F19:G19"/>
    <mergeCell ref="H19:I19"/>
  </mergeCells>
  <printOptions horizontalCentered="1"/>
  <pageMargins left="0.45" right="0.45" top="0.64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9"/>
  <sheetViews>
    <sheetView workbookViewId="0">
      <selection activeCell="A7" sqref="A7:XFD7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A1" s="273" t="s">
        <v>28</v>
      </c>
      <c r="B1" s="273"/>
      <c r="C1" s="273"/>
      <c r="D1" s="273"/>
      <c r="E1" s="37"/>
      <c r="G1" s="60" t="s">
        <v>0</v>
      </c>
      <c r="H1" s="37"/>
    </row>
    <row r="2" spans="1:24" s="1" customFormat="1" x14ac:dyDescent="0.25">
      <c r="A2" s="273" t="s">
        <v>29</v>
      </c>
      <c r="B2" s="273"/>
      <c r="C2" s="273"/>
      <c r="D2" s="273"/>
      <c r="E2" s="37"/>
      <c r="G2" s="60" t="s">
        <v>1</v>
      </c>
      <c r="H2" s="37"/>
    </row>
    <row r="3" spans="1:24" s="1" customFormat="1" x14ac:dyDescent="0.25">
      <c r="A3" s="255" t="s">
        <v>30</v>
      </c>
      <c r="B3" s="255"/>
      <c r="C3" s="255"/>
      <c r="D3" s="255"/>
      <c r="E3" s="37"/>
      <c r="F3" s="17"/>
      <c r="G3" s="17"/>
      <c r="H3" s="37"/>
    </row>
    <row r="4" spans="1:24" x14ac:dyDescent="0.25">
      <c r="D4" s="4"/>
      <c r="E4" s="5"/>
      <c r="F4" s="5"/>
      <c r="G4" s="5"/>
    </row>
    <row r="5" spans="1:24" ht="66.75" customHeight="1" x14ac:dyDescent="0.25">
      <c r="A5" s="252" t="s">
        <v>37</v>
      </c>
      <c r="B5" s="252"/>
      <c r="C5" s="252"/>
      <c r="D5" s="252"/>
      <c r="E5" s="252"/>
      <c r="F5" s="252"/>
      <c r="G5" s="252"/>
      <c r="H5" s="252"/>
      <c r="I5" s="252"/>
    </row>
    <row r="6" spans="1:24" s="24" customFormat="1" ht="40.5" customHeight="1" x14ac:dyDescent="0.25">
      <c r="A6" s="59" t="s">
        <v>2</v>
      </c>
      <c r="B6" s="257" t="s">
        <v>3</v>
      </c>
      <c r="C6" s="257"/>
      <c r="D6" s="21" t="s">
        <v>4</v>
      </c>
      <c r="E6" s="22" t="s">
        <v>5</v>
      </c>
      <c r="F6" s="22" t="s">
        <v>34</v>
      </c>
      <c r="G6" s="22" t="s">
        <v>35</v>
      </c>
      <c r="H6" s="59" t="s">
        <v>26</v>
      </c>
      <c r="I6" s="59" t="s">
        <v>24</v>
      </c>
    </row>
    <row r="7" spans="1:24" s="24" customFormat="1" ht="30" customHeight="1" x14ac:dyDescent="0.25">
      <c r="A7" s="6">
        <v>1</v>
      </c>
      <c r="B7" s="26" t="s">
        <v>16</v>
      </c>
      <c r="C7" s="33" t="s">
        <v>17</v>
      </c>
      <c r="D7" s="6">
        <v>1</v>
      </c>
      <c r="E7" s="27">
        <v>150000</v>
      </c>
      <c r="F7" s="32">
        <v>50000</v>
      </c>
      <c r="G7" s="32">
        <f>E7+F7</f>
        <v>200000</v>
      </c>
      <c r="H7" s="28"/>
      <c r="I7" s="28"/>
    </row>
    <row r="8" spans="1:24" s="24" customFormat="1" ht="30" customHeight="1" x14ac:dyDescent="0.25">
      <c r="A8" s="61"/>
      <c r="B8" s="260" t="s">
        <v>6</v>
      </c>
      <c r="C8" s="261"/>
      <c r="D8" s="262"/>
      <c r="E8" s="59">
        <f>SUM(E7:E7)</f>
        <v>150000</v>
      </c>
      <c r="F8" s="39">
        <f>SUM(F7:F7)</f>
        <v>50000</v>
      </c>
      <c r="G8" s="23">
        <f t="shared" ref="G8" si="0">E8+F8</f>
        <v>200000</v>
      </c>
      <c r="H8" s="28"/>
      <c r="I8" s="28"/>
    </row>
    <row r="9" spans="1:24" s="24" customFormat="1" ht="30" customHeight="1" x14ac:dyDescent="0.25">
      <c r="A9" s="270" t="s">
        <v>85</v>
      </c>
      <c r="B9" s="271"/>
      <c r="C9" s="271"/>
      <c r="D9" s="271"/>
      <c r="E9" s="271"/>
      <c r="F9" s="271"/>
      <c r="G9" s="271"/>
      <c r="H9" s="271"/>
      <c r="I9" s="272"/>
    </row>
    <row r="10" spans="1:24" s="24" customFormat="1" ht="11.25" customHeight="1" x14ac:dyDescent="0.25">
      <c r="A10" s="40"/>
      <c r="B10" s="40"/>
      <c r="C10" s="40"/>
      <c r="D10" s="40"/>
      <c r="E10" s="41"/>
      <c r="F10" s="41"/>
      <c r="G10" s="41"/>
      <c r="H10" s="41"/>
      <c r="I10" s="41"/>
    </row>
    <row r="11" spans="1:24" s="24" customFormat="1" ht="23.25" customHeight="1" x14ac:dyDescent="0.25">
      <c r="A11" s="2"/>
      <c r="B11" s="3"/>
      <c r="C11" s="3"/>
      <c r="D11" s="3"/>
      <c r="E11" s="275" t="s">
        <v>27</v>
      </c>
      <c r="F11" s="275"/>
      <c r="G11" s="275"/>
      <c r="H11" s="275"/>
      <c r="I11" s="275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</row>
    <row r="12" spans="1:24" ht="21" customHeight="1" x14ac:dyDescent="0.25">
      <c r="A12" s="266" t="s">
        <v>7</v>
      </c>
      <c r="B12" s="266"/>
      <c r="C12" s="266"/>
      <c r="D12" s="255" t="s">
        <v>8</v>
      </c>
      <c r="E12" s="255"/>
      <c r="F12" s="274" t="s">
        <v>9</v>
      </c>
      <c r="G12" s="274"/>
      <c r="H12" s="276" t="s">
        <v>10</v>
      </c>
      <c r="I12" s="276"/>
    </row>
    <row r="13" spans="1:24" x14ac:dyDescent="0.25">
      <c r="B13" s="10"/>
      <c r="C13" s="10"/>
      <c r="D13" s="7"/>
      <c r="E13" s="7"/>
      <c r="F13" s="42"/>
      <c r="G13" s="42"/>
      <c r="H13" s="7"/>
      <c r="I13" s="7"/>
    </row>
    <row r="14" spans="1:24" x14ac:dyDescent="0.25">
      <c r="B14" s="10"/>
      <c r="C14" s="10"/>
      <c r="D14" s="7"/>
      <c r="E14" s="7"/>
      <c r="F14" s="42"/>
      <c r="G14" s="42"/>
      <c r="H14" s="7"/>
      <c r="I14" s="7"/>
    </row>
    <row r="15" spans="1:24" x14ac:dyDescent="0.25">
      <c r="B15" s="10"/>
      <c r="C15" s="10"/>
      <c r="D15" s="7"/>
      <c r="E15" s="7"/>
      <c r="F15" s="42"/>
      <c r="G15" s="42"/>
      <c r="H15" s="7"/>
      <c r="I15" s="7"/>
    </row>
    <row r="16" spans="1:24" x14ac:dyDescent="0.25">
      <c r="B16" s="10"/>
      <c r="C16" s="10"/>
      <c r="D16" s="7"/>
      <c r="E16" s="7"/>
      <c r="F16" s="42"/>
      <c r="G16" s="42"/>
      <c r="H16" s="7"/>
      <c r="I16" s="7"/>
    </row>
    <row r="17" spans="1:9" x14ac:dyDescent="0.25">
      <c r="A17" s="254" t="s">
        <v>11</v>
      </c>
      <c r="B17" s="254"/>
      <c r="C17" s="254"/>
      <c r="D17" s="255" t="s">
        <v>12</v>
      </c>
      <c r="E17" s="255"/>
      <c r="F17" s="255" t="s">
        <v>86</v>
      </c>
      <c r="G17" s="255"/>
      <c r="H17" s="255" t="s">
        <v>36</v>
      </c>
      <c r="I17" s="255"/>
    </row>
    <row r="18" spans="1:9" x14ac:dyDescent="0.25">
      <c r="A18" s="253"/>
      <c r="B18" s="253"/>
      <c r="C18" s="58"/>
    </row>
    <row r="19" spans="1:9" x14ac:dyDescent="0.25">
      <c r="A19" s="253"/>
      <c r="B19" s="253"/>
      <c r="C19" s="58"/>
    </row>
  </sheetData>
  <mergeCells count="18">
    <mergeCell ref="A19:B19"/>
    <mergeCell ref="A9:I9"/>
    <mergeCell ref="E11:I11"/>
    <mergeCell ref="A12:C12"/>
    <mergeCell ref="D12:E12"/>
    <mergeCell ref="F12:G12"/>
    <mergeCell ref="H12:I12"/>
    <mergeCell ref="A17:C17"/>
    <mergeCell ref="D17:E17"/>
    <mergeCell ref="F17:G17"/>
    <mergeCell ref="H17:I17"/>
    <mergeCell ref="A18:B18"/>
    <mergeCell ref="B8:D8"/>
    <mergeCell ref="A1:D1"/>
    <mergeCell ref="A2:D2"/>
    <mergeCell ref="A3:D3"/>
    <mergeCell ref="A5:I5"/>
    <mergeCell ref="B6:C6"/>
  </mergeCells>
  <printOptions horizontalCentered="1"/>
  <pageMargins left="0.44" right="0.44" top="0.75" bottom="0.75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"/>
  <sheetViews>
    <sheetView workbookViewId="0">
      <selection activeCell="A7" sqref="A7:XFD9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A1" s="273" t="s">
        <v>28</v>
      </c>
      <c r="B1" s="273"/>
      <c r="C1" s="273"/>
      <c r="D1" s="273"/>
      <c r="E1" s="37"/>
      <c r="G1" s="9" t="s">
        <v>0</v>
      </c>
      <c r="H1" s="37"/>
    </row>
    <row r="2" spans="1:24" s="1" customFormat="1" x14ac:dyDescent="0.25">
      <c r="A2" s="273" t="s">
        <v>29</v>
      </c>
      <c r="B2" s="273"/>
      <c r="C2" s="273"/>
      <c r="D2" s="273"/>
      <c r="E2" s="37"/>
      <c r="G2" s="9" t="s">
        <v>1</v>
      </c>
      <c r="H2" s="37"/>
    </row>
    <row r="3" spans="1:24" s="1" customFormat="1" x14ac:dyDescent="0.25">
      <c r="A3" s="255" t="s">
        <v>30</v>
      </c>
      <c r="B3" s="255"/>
      <c r="C3" s="255"/>
      <c r="D3" s="255"/>
      <c r="E3" s="37"/>
      <c r="F3" s="17"/>
      <c r="G3" s="17"/>
      <c r="H3" s="37"/>
    </row>
    <row r="4" spans="1:24" x14ac:dyDescent="0.25">
      <c r="D4" s="4"/>
      <c r="E4" s="5"/>
      <c r="F4" s="5"/>
      <c r="G4" s="5"/>
    </row>
    <row r="5" spans="1:24" ht="66.75" customHeight="1" x14ac:dyDescent="0.25">
      <c r="A5" s="252" t="s">
        <v>40</v>
      </c>
      <c r="B5" s="252"/>
      <c r="C5" s="252"/>
      <c r="D5" s="252"/>
      <c r="E5" s="252"/>
      <c r="F5" s="252"/>
      <c r="G5" s="252"/>
      <c r="H5" s="252"/>
      <c r="I5" s="252"/>
    </row>
    <row r="6" spans="1:24" s="24" customFormat="1" ht="40.5" customHeight="1" x14ac:dyDescent="0.25">
      <c r="A6" s="19" t="s">
        <v>2</v>
      </c>
      <c r="B6" s="257" t="s">
        <v>3</v>
      </c>
      <c r="C6" s="257"/>
      <c r="D6" s="21" t="s">
        <v>4</v>
      </c>
      <c r="E6" s="22" t="s">
        <v>5</v>
      </c>
      <c r="F6" s="22" t="s">
        <v>34</v>
      </c>
      <c r="G6" s="22" t="s">
        <v>35</v>
      </c>
      <c r="H6" s="19" t="s">
        <v>26</v>
      </c>
      <c r="I6" s="19" t="s">
        <v>24</v>
      </c>
    </row>
    <row r="7" spans="1:24" s="24" customFormat="1" ht="30" customHeight="1" x14ac:dyDescent="0.25">
      <c r="A7" s="6">
        <v>1</v>
      </c>
      <c r="B7" s="26" t="s">
        <v>32</v>
      </c>
      <c r="C7" s="33" t="s">
        <v>33</v>
      </c>
      <c r="D7" s="6">
        <v>1</v>
      </c>
      <c r="E7" s="27">
        <v>150000</v>
      </c>
      <c r="F7" s="32">
        <v>50000</v>
      </c>
      <c r="G7" s="32">
        <f>E7+F7</f>
        <v>200000</v>
      </c>
      <c r="H7" s="28"/>
      <c r="I7" s="28"/>
    </row>
    <row r="8" spans="1:24" s="24" customFormat="1" ht="30" customHeight="1" x14ac:dyDescent="0.25">
      <c r="A8" s="6">
        <v>2</v>
      </c>
      <c r="B8" s="26" t="s">
        <v>41</v>
      </c>
      <c r="C8" s="33" t="s">
        <v>42</v>
      </c>
      <c r="D8" s="6">
        <v>1</v>
      </c>
      <c r="E8" s="27">
        <v>150000</v>
      </c>
      <c r="F8" s="32">
        <v>50000</v>
      </c>
      <c r="G8" s="32">
        <f t="shared" ref="G8:G10" si="0">E8+F8</f>
        <v>200000</v>
      </c>
      <c r="H8" s="28"/>
      <c r="I8" s="28"/>
    </row>
    <row r="9" spans="1:24" s="24" customFormat="1" ht="30" customHeight="1" x14ac:dyDescent="0.25">
      <c r="A9" s="36">
        <v>3</v>
      </c>
      <c r="B9" s="26" t="s">
        <v>43</v>
      </c>
      <c r="C9" s="33" t="s">
        <v>44</v>
      </c>
      <c r="D9" s="6">
        <v>1</v>
      </c>
      <c r="E9" s="27">
        <v>150000</v>
      </c>
      <c r="F9" s="32">
        <v>50000</v>
      </c>
      <c r="G9" s="32">
        <f t="shared" si="0"/>
        <v>200000</v>
      </c>
      <c r="H9" s="28"/>
      <c r="I9" s="28"/>
    </row>
    <row r="10" spans="1:24" s="24" customFormat="1" ht="30" customHeight="1" x14ac:dyDescent="0.25">
      <c r="A10" s="25"/>
      <c r="B10" s="260" t="s">
        <v>6</v>
      </c>
      <c r="C10" s="261"/>
      <c r="D10" s="262"/>
      <c r="E10" s="19">
        <f>SUM(E7:E9)</f>
        <v>450000</v>
      </c>
      <c r="F10" s="39">
        <f>SUM(F7:F9)</f>
        <v>150000</v>
      </c>
      <c r="G10" s="23">
        <f t="shared" si="0"/>
        <v>600000</v>
      </c>
      <c r="H10" s="28"/>
      <c r="I10" s="28"/>
    </row>
    <row r="11" spans="1:24" s="24" customFormat="1" ht="30" customHeight="1" x14ac:dyDescent="0.25">
      <c r="A11" s="270" t="s">
        <v>39</v>
      </c>
      <c r="B11" s="271"/>
      <c r="C11" s="271"/>
      <c r="D11" s="271"/>
      <c r="E11" s="271"/>
      <c r="F11" s="271"/>
      <c r="G11" s="271"/>
      <c r="H11" s="271"/>
      <c r="I11" s="272"/>
    </row>
    <row r="12" spans="1:24" s="24" customFormat="1" ht="11.25" customHeight="1" x14ac:dyDescent="0.25">
      <c r="A12" s="40"/>
      <c r="B12" s="40"/>
      <c r="C12" s="40"/>
      <c r="D12" s="40"/>
      <c r="E12" s="41"/>
      <c r="F12" s="41"/>
      <c r="G12" s="41"/>
      <c r="H12" s="41"/>
      <c r="I12" s="41"/>
    </row>
    <row r="13" spans="1:24" s="24" customFormat="1" ht="23.25" customHeight="1" x14ac:dyDescent="0.25">
      <c r="A13" s="2"/>
      <c r="B13" s="3"/>
      <c r="C13" s="3"/>
      <c r="D13" s="3"/>
      <c r="E13" s="275" t="s">
        <v>27</v>
      </c>
      <c r="F13" s="275"/>
      <c r="G13" s="275"/>
      <c r="H13" s="275"/>
      <c r="I13" s="275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</row>
    <row r="14" spans="1:24" ht="21" customHeight="1" x14ac:dyDescent="0.25">
      <c r="A14" s="266" t="s">
        <v>7</v>
      </c>
      <c r="B14" s="266"/>
      <c r="C14" s="266"/>
      <c r="D14" s="255" t="s">
        <v>8</v>
      </c>
      <c r="E14" s="255"/>
      <c r="F14" s="274" t="s">
        <v>9</v>
      </c>
      <c r="G14" s="274"/>
      <c r="H14" s="276" t="s">
        <v>10</v>
      </c>
      <c r="I14" s="276"/>
    </row>
    <row r="15" spans="1:24" x14ac:dyDescent="0.25">
      <c r="B15" s="10"/>
      <c r="C15" s="10"/>
      <c r="D15" s="7"/>
      <c r="E15" s="7"/>
      <c r="F15" s="42"/>
      <c r="G15" s="42"/>
      <c r="H15" s="7"/>
      <c r="I15" s="7"/>
    </row>
    <row r="16" spans="1:24" x14ac:dyDescent="0.25">
      <c r="B16" s="10"/>
      <c r="C16" s="10"/>
      <c r="D16" s="7"/>
      <c r="E16" s="7"/>
      <c r="F16" s="42"/>
      <c r="G16" s="42"/>
      <c r="H16" s="7"/>
      <c r="I16" s="7"/>
    </row>
    <row r="17" spans="1:9" x14ac:dyDescent="0.25">
      <c r="B17" s="10"/>
      <c r="C17" s="10"/>
      <c r="D17" s="7"/>
      <c r="E17" s="7"/>
      <c r="F17" s="42"/>
      <c r="G17" s="42"/>
      <c r="H17" s="7"/>
      <c r="I17" s="7"/>
    </row>
    <row r="18" spans="1:9" x14ac:dyDescent="0.25">
      <c r="B18" s="10"/>
      <c r="C18" s="10"/>
      <c r="D18" s="7"/>
      <c r="E18" s="7"/>
      <c r="F18" s="42"/>
      <c r="G18" s="42"/>
      <c r="H18" s="7"/>
      <c r="I18" s="7"/>
    </row>
    <row r="19" spans="1:9" x14ac:dyDescent="0.25">
      <c r="A19" s="254" t="s">
        <v>11</v>
      </c>
      <c r="B19" s="254"/>
      <c r="C19" s="254"/>
      <c r="D19" s="255" t="s">
        <v>12</v>
      </c>
      <c r="E19" s="255"/>
      <c r="F19" s="255" t="s">
        <v>13</v>
      </c>
      <c r="G19" s="255"/>
      <c r="H19" s="255" t="s">
        <v>36</v>
      </c>
      <c r="I19" s="255"/>
    </row>
    <row r="20" spans="1:9" x14ac:dyDescent="0.25">
      <c r="A20" s="253"/>
      <c r="B20" s="253"/>
      <c r="C20" s="15"/>
    </row>
    <row r="21" spans="1:9" x14ac:dyDescent="0.25">
      <c r="A21" s="253"/>
      <c r="B21" s="253"/>
      <c r="C21" s="15"/>
    </row>
  </sheetData>
  <mergeCells count="18">
    <mergeCell ref="A21:B21"/>
    <mergeCell ref="A5:I5"/>
    <mergeCell ref="B10:D10"/>
    <mergeCell ref="A11:I11"/>
    <mergeCell ref="E13:I13"/>
    <mergeCell ref="A14:C14"/>
    <mergeCell ref="D14:E14"/>
    <mergeCell ref="F14:G14"/>
    <mergeCell ref="H14:I14"/>
    <mergeCell ref="A20:B20"/>
    <mergeCell ref="A19:C19"/>
    <mergeCell ref="D19:E19"/>
    <mergeCell ref="B6:C6"/>
    <mergeCell ref="A1:D1"/>
    <mergeCell ref="A2:D2"/>
    <mergeCell ref="A3:D3"/>
    <mergeCell ref="F19:G19"/>
    <mergeCell ref="H19:I19"/>
  </mergeCells>
  <printOptions horizontalCentered="1"/>
  <pageMargins left="0.44" right="0.51" top="0.63" bottom="0.52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3"/>
  <sheetViews>
    <sheetView workbookViewId="0">
      <selection activeCell="A7" sqref="A7:XFD11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A1" s="273" t="s">
        <v>28</v>
      </c>
      <c r="B1" s="273"/>
      <c r="C1" s="273"/>
      <c r="D1" s="273"/>
      <c r="E1" s="37"/>
      <c r="G1" s="9" t="s">
        <v>0</v>
      </c>
      <c r="H1" s="37"/>
    </row>
    <row r="2" spans="1:24" s="1" customFormat="1" x14ac:dyDescent="0.25">
      <c r="A2" s="273" t="s">
        <v>29</v>
      </c>
      <c r="B2" s="273"/>
      <c r="C2" s="273"/>
      <c r="D2" s="273"/>
      <c r="E2" s="37"/>
      <c r="G2" s="9" t="s">
        <v>1</v>
      </c>
      <c r="H2" s="37"/>
    </row>
    <row r="3" spans="1:24" s="1" customFormat="1" x14ac:dyDescent="0.25">
      <c r="A3" s="255" t="s">
        <v>30</v>
      </c>
      <c r="B3" s="255"/>
      <c r="C3" s="255"/>
      <c r="D3" s="255"/>
      <c r="E3" s="37"/>
      <c r="F3" s="17"/>
      <c r="G3" s="17"/>
      <c r="H3" s="37"/>
    </row>
    <row r="4" spans="1:24" x14ac:dyDescent="0.25">
      <c r="D4" s="4"/>
      <c r="E4" s="5"/>
      <c r="F4" s="5"/>
      <c r="G4" s="5"/>
    </row>
    <row r="5" spans="1:24" ht="66.75" customHeight="1" x14ac:dyDescent="0.25">
      <c r="A5" s="252" t="s">
        <v>45</v>
      </c>
      <c r="B5" s="252"/>
      <c r="C5" s="252"/>
      <c r="D5" s="252"/>
      <c r="E5" s="252"/>
      <c r="F5" s="252"/>
      <c r="G5" s="252"/>
      <c r="H5" s="252"/>
      <c r="I5" s="252"/>
    </row>
    <row r="6" spans="1:24" s="24" customFormat="1" ht="40.5" customHeight="1" x14ac:dyDescent="0.25">
      <c r="A6" s="19" t="s">
        <v>2</v>
      </c>
      <c r="B6" s="257" t="s">
        <v>3</v>
      </c>
      <c r="C6" s="257"/>
      <c r="D6" s="21" t="s">
        <v>4</v>
      </c>
      <c r="E6" s="22" t="s">
        <v>5</v>
      </c>
      <c r="F6" s="22" t="s">
        <v>34</v>
      </c>
      <c r="G6" s="22" t="s">
        <v>35</v>
      </c>
      <c r="H6" s="19" t="s">
        <v>26</v>
      </c>
      <c r="I6" s="19" t="s">
        <v>24</v>
      </c>
    </row>
    <row r="7" spans="1:24" s="24" customFormat="1" ht="30" customHeight="1" x14ac:dyDescent="0.25">
      <c r="A7" s="6">
        <v>1</v>
      </c>
      <c r="B7" s="26" t="s">
        <v>46</v>
      </c>
      <c r="C7" s="33" t="s">
        <v>17</v>
      </c>
      <c r="D7" s="6">
        <v>1</v>
      </c>
      <c r="E7" s="27">
        <v>150000</v>
      </c>
      <c r="F7" s="32"/>
      <c r="G7" s="32">
        <f t="shared" ref="G7:G9" si="0">E7+F7</f>
        <v>150000</v>
      </c>
      <c r="H7" s="28"/>
      <c r="I7" s="28"/>
    </row>
    <row r="8" spans="1:24" s="24" customFormat="1" ht="30" customHeight="1" x14ac:dyDescent="0.25">
      <c r="A8" s="6">
        <v>2</v>
      </c>
      <c r="B8" s="26" t="s">
        <v>38</v>
      </c>
      <c r="C8" s="33" t="s">
        <v>20</v>
      </c>
      <c r="D8" s="6">
        <v>1</v>
      </c>
      <c r="E8" s="27">
        <v>150000</v>
      </c>
      <c r="F8" s="32"/>
      <c r="G8" s="32">
        <f t="shared" si="0"/>
        <v>150000</v>
      </c>
      <c r="H8" s="28"/>
      <c r="I8" s="28"/>
    </row>
    <row r="9" spans="1:24" s="24" customFormat="1" ht="30" customHeight="1" x14ac:dyDescent="0.25">
      <c r="A9" s="6">
        <v>3</v>
      </c>
      <c r="B9" s="26" t="s">
        <v>21</v>
      </c>
      <c r="C9" s="33" t="s">
        <v>22</v>
      </c>
      <c r="D9" s="6">
        <v>1</v>
      </c>
      <c r="E9" s="27">
        <v>150000</v>
      </c>
      <c r="F9" s="32"/>
      <c r="G9" s="32">
        <f t="shared" si="0"/>
        <v>150000</v>
      </c>
      <c r="H9" s="28"/>
      <c r="I9" s="28"/>
    </row>
    <row r="10" spans="1:24" s="24" customFormat="1" ht="30" customHeight="1" x14ac:dyDescent="0.25">
      <c r="A10" s="6">
        <v>4</v>
      </c>
      <c r="B10" s="26" t="s">
        <v>47</v>
      </c>
      <c r="C10" s="33" t="s">
        <v>48</v>
      </c>
      <c r="D10" s="6">
        <v>1</v>
      </c>
      <c r="E10" s="27">
        <v>150000</v>
      </c>
      <c r="F10" s="32">
        <v>50000</v>
      </c>
      <c r="G10" s="32">
        <f t="shared" ref="G10:G12" si="1">E10+F10</f>
        <v>200000</v>
      </c>
      <c r="H10" s="28"/>
      <c r="I10" s="28"/>
    </row>
    <row r="11" spans="1:24" s="24" customFormat="1" ht="30" customHeight="1" x14ac:dyDescent="0.25">
      <c r="A11" s="36">
        <v>5</v>
      </c>
      <c r="B11" s="26" t="s">
        <v>49</v>
      </c>
      <c r="C11" s="33" t="s">
        <v>50</v>
      </c>
      <c r="D11" s="6">
        <v>1</v>
      </c>
      <c r="E11" s="27">
        <v>150000</v>
      </c>
      <c r="F11" s="32">
        <v>50000</v>
      </c>
      <c r="G11" s="32">
        <f t="shared" si="1"/>
        <v>200000</v>
      </c>
      <c r="H11" s="28"/>
      <c r="I11" s="28"/>
    </row>
    <row r="12" spans="1:24" s="24" customFormat="1" ht="30" customHeight="1" x14ac:dyDescent="0.25">
      <c r="A12" s="25"/>
      <c r="B12" s="260" t="s">
        <v>6</v>
      </c>
      <c r="C12" s="261"/>
      <c r="D12" s="262"/>
      <c r="E12" s="19">
        <f>SUM(E7:E11)</f>
        <v>750000</v>
      </c>
      <c r="F12" s="39">
        <f>SUM(F7:F11)</f>
        <v>100000</v>
      </c>
      <c r="G12" s="23">
        <f t="shared" si="1"/>
        <v>850000</v>
      </c>
      <c r="H12" s="28"/>
      <c r="I12" s="28"/>
    </row>
    <row r="13" spans="1:24" s="24" customFormat="1" ht="30" customHeight="1" x14ac:dyDescent="0.25">
      <c r="A13" s="270" t="s">
        <v>51</v>
      </c>
      <c r="B13" s="271"/>
      <c r="C13" s="271"/>
      <c r="D13" s="271"/>
      <c r="E13" s="271"/>
      <c r="F13" s="271"/>
      <c r="G13" s="271"/>
      <c r="H13" s="271"/>
      <c r="I13" s="272"/>
    </row>
    <row r="14" spans="1:24" s="24" customFormat="1" ht="11.25" customHeight="1" x14ac:dyDescent="0.25">
      <c r="A14" s="40"/>
      <c r="B14" s="40"/>
      <c r="C14" s="40"/>
      <c r="D14" s="40"/>
      <c r="E14" s="41"/>
      <c r="F14" s="41"/>
      <c r="G14" s="41"/>
      <c r="H14" s="41"/>
      <c r="I14" s="41"/>
    </row>
    <row r="15" spans="1:24" s="24" customFormat="1" ht="23.25" customHeight="1" x14ac:dyDescent="0.25">
      <c r="A15" s="2"/>
      <c r="B15" s="3"/>
      <c r="C15" s="3"/>
      <c r="D15" s="3"/>
      <c r="E15" s="275" t="s">
        <v>27</v>
      </c>
      <c r="F15" s="275"/>
      <c r="G15" s="275"/>
      <c r="H15" s="275"/>
      <c r="I15" s="275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</row>
    <row r="16" spans="1:24" ht="21" customHeight="1" x14ac:dyDescent="0.25">
      <c r="A16" s="266" t="s">
        <v>7</v>
      </c>
      <c r="B16" s="266"/>
      <c r="C16" s="266"/>
      <c r="D16" s="255" t="s">
        <v>8</v>
      </c>
      <c r="E16" s="255"/>
      <c r="F16" s="274" t="s">
        <v>9</v>
      </c>
      <c r="G16" s="274"/>
      <c r="H16" s="276" t="s">
        <v>10</v>
      </c>
      <c r="I16" s="276"/>
    </row>
    <row r="17" spans="1:9" x14ac:dyDescent="0.25">
      <c r="B17" s="10"/>
      <c r="C17" s="10"/>
      <c r="D17" s="7"/>
      <c r="E17" s="7"/>
      <c r="F17" s="42"/>
      <c r="G17" s="42"/>
      <c r="H17" s="7"/>
      <c r="I17" s="7"/>
    </row>
    <row r="18" spans="1:9" x14ac:dyDescent="0.25">
      <c r="B18" s="10"/>
      <c r="C18" s="10"/>
      <c r="D18" s="7"/>
      <c r="E18" s="7"/>
      <c r="F18" s="42"/>
      <c r="G18" s="42"/>
      <c r="H18" s="7"/>
      <c r="I18" s="7"/>
    </row>
    <row r="19" spans="1:9" x14ac:dyDescent="0.25">
      <c r="B19" s="10"/>
      <c r="C19" s="10"/>
      <c r="D19" s="7"/>
      <c r="E19" s="7"/>
      <c r="F19" s="42"/>
      <c r="G19" s="42"/>
      <c r="H19" s="7"/>
      <c r="I19" s="7"/>
    </row>
    <row r="20" spans="1:9" x14ac:dyDescent="0.25">
      <c r="B20" s="10"/>
      <c r="C20" s="10"/>
      <c r="D20" s="7"/>
      <c r="E20" s="7"/>
      <c r="F20" s="42"/>
      <c r="G20" s="42"/>
      <c r="H20" s="7"/>
      <c r="I20" s="7"/>
    </row>
    <row r="21" spans="1:9" x14ac:dyDescent="0.25">
      <c r="A21" s="254" t="s">
        <v>11</v>
      </c>
      <c r="B21" s="254"/>
      <c r="C21" s="254"/>
      <c r="D21" s="255" t="s">
        <v>12</v>
      </c>
      <c r="E21" s="255"/>
      <c r="F21" s="255" t="s">
        <v>13</v>
      </c>
      <c r="G21" s="255"/>
      <c r="H21" s="255" t="s">
        <v>36</v>
      </c>
      <c r="I21" s="255"/>
    </row>
    <row r="22" spans="1:9" x14ac:dyDescent="0.25">
      <c r="A22" s="253"/>
      <c r="B22" s="253"/>
      <c r="C22" s="15"/>
    </row>
    <row r="23" spans="1:9" x14ac:dyDescent="0.25">
      <c r="A23" s="253"/>
      <c r="B23" s="253"/>
      <c r="C23" s="15"/>
    </row>
  </sheetData>
  <mergeCells count="18">
    <mergeCell ref="A23:B23"/>
    <mergeCell ref="A5:I5"/>
    <mergeCell ref="B12:D12"/>
    <mergeCell ref="A13:I13"/>
    <mergeCell ref="E15:I15"/>
    <mergeCell ref="A16:C16"/>
    <mergeCell ref="D16:E16"/>
    <mergeCell ref="F16:G16"/>
    <mergeCell ref="H16:I16"/>
    <mergeCell ref="A22:B22"/>
    <mergeCell ref="A21:C21"/>
    <mergeCell ref="D21:E21"/>
    <mergeCell ref="B6:C6"/>
    <mergeCell ref="A1:D1"/>
    <mergeCell ref="A2:D2"/>
    <mergeCell ref="A3:D3"/>
    <mergeCell ref="F21:G21"/>
    <mergeCell ref="H21:I21"/>
  </mergeCells>
  <printOptions horizontalCentered="1"/>
  <pageMargins left="0.55000000000000004" right="0.39" top="0.49" bottom="0.75" header="0.3" footer="0.3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workbookViewId="0">
      <selection activeCell="A8" sqref="A8:XFD11"/>
    </sheetView>
  </sheetViews>
  <sheetFormatPr defaultRowHeight="16.5" x14ac:dyDescent="0.25"/>
  <cols>
    <col min="1" max="1" width="12.42578125" style="2" customWidth="1"/>
    <col min="2" max="2" width="23.28515625" style="3" customWidth="1"/>
    <col min="3" max="3" width="8.28515625" style="3" customWidth="1"/>
    <col min="4" max="4" width="19.140625" style="3" customWidth="1"/>
    <col min="5" max="5" width="16.28515625" style="11" customWidth="1"/>
    <col min="6" max="6" width="12.42578125" style="11" customWidth="1"/>
    <col min="7" max="7" width="21" style="3" customWidth="1"/>
    <col min="8" max="8" width="18.140625" style="3" customWidth="1"/>
    <col min="9" max="258" width="9.140625" style="3"/>
    <col min="259" max="259" width="31.85546875" style="3" customWidth="1"/>
    <col min="260" max="260" width="22.140625" style="3" customWidth="1"/>
    <col min="261" max="261" width="23.140625" style="3" customWidth="1"/>
    <col min="262" max="262" width="24.5703125" style="3" customWidth="1"/>
    <col min="263" max="263" width="30.140625" style="3" customWidth="1"/>
    <col min="264" max="514" width="9.140625" style="3"/>
    <col min="515" max="515" width="31.85546875" style="3" customWidth="1"/>
    <col min="516" max="516" width="22.140625" style="3" customWidth="1"/>
    <col min="517" max="517" width="23.140625" style="3" customWidth="1"/>
    <col min="518" max="518" width="24.5703125" style="3" customWidth="1"/>
    <col min="519" max="519" width="30.140625" style="3" customWidth="1"/>
    <col min="520" max="770" width="9.140625" style="3"/>
    <col min="771" max="771" width="31.85546875" style="3" customWidth="1"/>
    <col min="772" max="772" width="22.140625" style="3" customWidth="1"/>
    <col min="773" max="773" width="23.140625" style="3" customWidth="1"/>
    <col min="774" max="774" width="24.5703125" style="3" customWidth="1"/>
    <col min="775" max="775" width="30.140625" style="3" customWidth="1"/>
    <col min="776" max="1026" width="9.140625" style="3"/>
    <col min="1027" max="1027" width="31.85546875" style="3" customWidth="1"/>
    <col min="1028" max="1028" width="22.140625" style="3" customWidth="1"/>
    <col min="1029" max="1029" width="23.140625" style="3" customWidth="1"/>
    <col min="1030" max="1030" width="24.5703125" style="3" customWidth="1"/>
    <col min="1031" max="1031" width="30.140625" style="3" customWidth="1"/>
    <col min="1032" max="1282" width="9.140625" style="3"/>
    <col min="1283" max="1283" width="31.85546875" style="3" customWidth="1"/>
    <col min="1284" max="1284" width="22.140625" style="3" customWidth="1"/>
    <col min="1285" max="1285" width="23.140625" style="3" customWidth="1"/>
    <col min="1286" max="1286" width="24.5703125" style="3" customWidth="1"/>
    <col min="1287" max="1287" width="30.140625" style="3" customWidth="1"/>
    <col min="1288" max="1538" width="9.140625" style="3"/>
    <col min="1539" max="1539" width="31.85546875" style="3" customWidth="1"/>
    <col min="1540" max="1540" width="22.140625" style="3" customWidth="1"/>
    <col min="1541" max="1541" width="23.140625" style="3" customWidth="1"/>
    <col min="1542" max="1542" width="24.5703125" style="3" customWidth="1"/>
    <col min="1543" max="1543" width="30.140625" style="3" customWidth="1"/>
    <col min="1544" max="1794" width="9.140625" style="3"/>
    <col min="1795" max="1795" width="31.85546875" style="3" customWidth="1"/>
    <col min="1796" max="1796" width="22.140625" style="3" customWidth="1"/>
    <col min="1797" max="1797" width="23.140625" style="3" customWidth="1"/>
    <col min="1798" max="1798" width="24.5703125" style="3" customWidth="1"/>
    <col min="1799" max="1799" width="30.140625" style="3" customWidth="1"/>
    <col min="1800" max="2050" width="9.140625" style="3"/>
    <col min="2051" max="2051" width="31.85546875" style="3" customWidth="1"/>
    <col min="2052" max="2052" width="22.140625" style="3" customWidth="1"/>
    <col min="2053" max="2053" width="23.140625" style="3" customWidth="1"/>
    <col min="2054" max="2054" width="24.5703125" style="3" customWidth="1"/>
    <col min="2055" max="2055" width="30.140625" style="3" customWidth="1"/>
    <col min="2056" max="2306" width="9.140625" style="3"/>
    <col min="2307" max="2307" width="31.85546875" style="3" customWidth="1"/>
    <col min="2308" max="2308" width="22.140625" style="3" customWidth="1"/>
    <col min="2309" max="2309" width="23.140625" style="3" customWidth="1"/>
    <col min="2310" max="2310" width="24.5703125" style="3" customWidth="1"/>
    <col min="2311" max="2311" width="30.140625" style="3" customWidth="1"/>
    <col min="2312" max="2562" width="9.140625" style="3"/>
    <col min="2563" max="2563" width="31.85546875" style="3" customWidth="1"/>
    <col min="2564" max="2564" width="22.140625" style="3" customWidth="1"/>
    <col min="2565" max="2565" width="23.140625" style="3" customWidth="1"/>
    <col min="2566" max="2566" width="24.5703125" style="3" customWidth="1"/>
    <col min="2567" max="2567" width="30.140625" style="3" customWidth="1"/>
    <col min="2568" max="2818" width="9.140625" style="3"/>
    <col min="2819" max="2819" width="31.85546875" style="3" customWidth="1"/>
    <col min="2820" max="2820" width="22.140625" style="3" customWidth="1"/>
    <col min="2821" max="2821" width="23.140625" style="3" customWidth="1"/>
    <col min="2822" max="2822" width="24.5703125" style="3" customWidth="1"/>
    <col min="2823" max="2823" width="30.140625" style="3" customWidth="1"/>
    <col min="2824" max="3074" width="9.140625" style="3"/>
    <col min="3075" max="3075" width="31.85546875" style="3" customWidth="1"/>
    <col min="3076" max="3076" width="22.140625" style="3" customWidth="1"/>
    <col min="3077" max="3077" width="23.140625" style="3" customWidth="1"/>
    <col min="3078" max="3078" width="24.5703125" style="3" customWidth="1"/>
    <col min="3079" max="3079" width="30.140625" style="3" customWidth="1"/>
    <col min="3080" max="3330" width="9.140625" style="3"/>
    <col min="3331" max="3331" width="31.85546875" style="3" customWidth="1"/>
    <col min="3332" max="3332" width="22.140625" style="3" customWidth="1"/>
    <col min="3333" max="3333" width="23.140625" style="3" customWidth="1"/>
    <col min="3334" max="3334" width="24.5703125" style="3" customWidth="1"/>
    <col min="3335" max="3335" width="30.140625" style="3" customWidth="1"/>
    <col min="3336" max="3586" width="9.140625" style="3"/>
    <col min="3587" max="3587" width="31.85546875" style="3" customWidth="1"/>
    <col min="3588" max="3588" width="22.140625" style="3" customWidth="1"/>
    <col min="3589" max="3589" width="23.140625" style="3" customWidth="1"/>
    <col min="3590" max="3590" width="24.5703125" style="3" customWidth="1"/>
    <col min="3591" max="3591" width="30.140625" style="3" customWidth="1"/>
    <col min="3592" max="3842" width="9.140625" style="3"/>
    <col min="3843" max="3843" width="31.85546875" style="3" customWidth="1"/>
    <col min="3844" max="3844" width="22.140625" style="3" customWidth="1"/>
    <col min="3845" max="3845" width="23.140625" style="3" customWidth="1"/>
    <col min="3846" max="3846" width="24.5703125" style="3" customWidth="1"/>
    <col min="3847" max="3847" width="30.140625" style="3" customWidth="1"/>
    <col min="3848" max="4098" width="9.140625" style="3"/>
    <col min="4099" max="4099" width="31.85546875" style="3" customWidth="1"/>
    <col min="4100" max="4100" width="22.140625" style="3" customWidth="1"/>
    <col min="4101" max="4101" width="23.140625" style="3" customWidth="1"/>
    <col min="4102" max="4102" width="24.5703125" style="3" customWidth="1"/>
    <col min="4103" max="4103" width="30.140625" style="3" customWidth="1"/>
    <col min="4104" max="4354" width="9.140625" style="3"/>
    <col min="4355" max="4355" width="31.85546875" style="3" customWidth="1"/>
    <col min="4356" max="4356" width="22.140625" style="3" customWidth="1"/>
    <col min="4357" max="4357" width="23.140625" style="3" customWidth="1"/>
    <col min="4358" max="4358" width="24.5703125" style="3" customWidth="1"/>
    <col min="4359" max="4359" width="30.140625" style="3" customWidth="1"/>
    <col min="4360" max="4610" width="9.140625" style="3"/>
    <col min="4611" max="4611" width="31.85546875" style="3" customWidth="1"/>
    <col min="4612" max="4612" width="22.140625" style="3" customWidth="1"/>
    <col min="4613" max="4613" width="23.140625" style="3" customWidth="1"/>
    <col min="4614" max="4614" width="24.5703125" style="3" customWidth="1"/>
    <col min="4615" max="4615" width="30.140625" style="3" customWidth="1"/>
    <col min="4616" max="4866" width="9.140625" style="3"/>
    <col min="4867" max="4867" width="31.85546875" style="3" customWidth="1"/>
    <col min="4868" max="4868" width="22.140625" style="3" customWidth="1"/>
    <col min="4869" max="4869" width="23.140625" style="3" customWidth="1"/>
    <col min="4870" max="4870" width="24.5703125" style="3" customWidth="1"/>
    <col min="4871" max="4871" width="30.140625" style="3" customWidth="1"/>
    <col min="4872" max="5122" width="9.140625" style="3"/>
    <col min="5123" max="5123" width="31.85546875" style="3" customWidth="1"/>
    <col min="5124" max="5124" width="22.140625" style="3" customWidth="1"/>
    <col min="5125" max="5125" width="23.140625" style="3" customWidth="1"/>
    <col min="5126" max="5126" width="24.5703125" style="3" customWidth="1"/>
    <col min="5127" max="5127" width="30.140625" style="3" customWidth="1"/>
    <col min="5128" max="5378" width="9.140625" style="3"/>
    <col min="5379" max="5379" width="31.85546875" style="3" customWidth="1"/>
    <col min="5380" max="5380" width="22.140625" style="3" customWidth="1"/>
    <col min="5381" max="5381" width="23.140625" style="3" customWidth="1"/>
    <col min="5382" max="5382" width="24.5703125" style="3" customWidth="1"/>
    <col min="5383" max="5383" width="30.140625" style="3" customWidth="1"/>
    <col min="5384" max="5634" width="9.140625" style="3"/>
    <col min="5635" max="5635" width="31.85546875" style="3" customWidth="1"/>
    <col min="5636" max="5636" width="22.140625" style="3" customWidth="1"/>
    <col min="5637" max="5637" width="23.140625" style="3" customWidth="1"/>
    <col min="5638" max="5638" width="24.5703125" style="3" customWidth="1"/>
    <col min="5639" max="5639" width="30.140625" style="3" customWidth="1"/>
    <col min="5640" max="5890" width="9.140625" style="3"/>
    <col min="5891" max="5891" width="31.85546875" style="3" customWidth="1"/>
    <col min="5892" max="5892" width="22.140625" style="3" customWidth="1"/>
    <col min="5893" max="5893" width="23.140625" style="3" customWidth="1"/>
    <col min="5894" max="5894" width="24.5703125" style="3" customWidth="1"/>
    <col min="5895" max="5895" width="30.140625" style="3" customWidth="1"/>
    <col min="5896" max="6146" width="9.140625" style="3"/>
    <col min="6147" max="6147" width="31.85546875" style="3" customWidth="1"/>
    <col min="6148" max="6148" width="22.140625" style="3" customWidth="1"/>
    <col min="6149" max="6149" width="23.140625" style="3" customWidth="1"/>
    <col min="6150" max="6150" width="24.5703125" style="3" customWidth="1"/>
    <col min="6151" max="6151" width="30.140625" style="3" customWidth="1"/>
    <col min="6152" max="6402" width="9.140625" style="3"/>
    <col min="6403" max="6403" width="31.85546875" style="3" customWidth="1"/>
    <col min="6404" max="6404" width="22.140625" style="3" customWidth="1"/>
    <col min="6405" max="6405" width="23.140625" style="3" customWidth="1"/>
    <col min="6406" max="6406" width="24.5703125" style="3" customWidth="1"/>
    <col min="6407" max="6407" width="30.140625" style="3" customWidth="1"/>
    <col min="6408" max="6658" width="9.140625" style="3"/>
    <col min="6659" max="6659" width="31.85546875" style="3" customWidth="1"/>
    <col min="6660" max="6660" width="22.140625" style="3" customWidth="1"/>
    <col min="6661" max="6661" width="23.140625" style="3" customWidth="1"/>
    <col min="6662" max="6662" width="24.5703125" style="3" customWidth="1"/>
    <col min="6663" max="6663" width="30.140625" style="3" customWidth="1"/>
    <col min="6664" max="6914" width="9.140625" style="3"/>
    <col min="6915" max="6915" width="31.85546875" style="3" customWidth="1"/>
    <col min="6916" max="6916" width="22.140625" style="3" customWidth="1"/>
    <col min="6917" max="6917" width="23.140625" style="3" customWidth="1"/>
    <col min="6918" max="6918" width="24.5703125" style="3" customWidth="1"/>
    <col min="6919" max="6919" width="30.140625" style="3" customWidth="1"/>
    <col min="6920" max="7170" width="9.140625" style="3"/>
    <col min="7171" max="7171" width="31.85546875" style="3" customWidth="1"/>
    <col min="7172" max="7172" width="22.140625" style="3" customWidth="1"/>
    <col min="7173" max="7173" width="23.140625" style="3" customWidth="1"/>
    <col min="7174" max="7174" width="24.5703125" style="3" customWidth="1"/>
    <col min="7175" max="7175" width="30.140625" style="3" customWidth="1"/>
    <col min="7176" max="7426" width="9.140625" style="3"/>
    <col min="7427" max="7427" width="31.85546875" style="3" customWidth="1"/>
    <col min="7428" max="7428" width="22.140625" style="3" customWidth="1"/>
    <col min="7429" max="7429" width="23.140625" style="3" customWidth="1"/>
    <col min="7430" max="7430" width="24.5703125" style="3" customWidth="1"/>
    <col min="7431" max="7431" width="30.140625" style="3" customWidth="1"/>
    <col min="7432" max="7682" width="9.140625" style="3"/>
    <col min="7683" max="7683" width="31.85546875" style="3" customWidth="1"/>
    <col min="7684" max="7684" width="22.140625" style="3" customWidth="1"/>
    <col min="7685" max="7685" width="23.140625" style="3" customWidth="1"/>
    <col min="7686" max="7686" width="24.5703125" style="3" customWidth="1"/>
    <col min="7687" max="7687" width="30.140625" style="3" customWidth="1"/>
    <col min="7688" max="7938" width="9.140625" style="3"/>
    <col min="7939" max="7939" width="31.85546875" style="3" customWidth="1"/>
    <col min="7940" max="7940" width="22.140625" style="3" customWidth="1"/>
    <col min="7941" max="7941" width="23.140625" style="3" customWidth="1"/>
    <col min="7942" max="7942" width="24.5703125" style="3" customWidth="1"/>
    <col min="7943" max="7943" width="30.140625" style="3" customWidth="1"/>
    <col min="7944" max="8194" width="9.140625" style="3"/>
    <col min="8195" max="8195" width="31.85546875" style="3" customWidth="1"/>
    <col min="8196" max="8196" width="22.140625" style="3" customWidth="1"/>
    <col min="8197" max="8197" width="23.140625" style="3" customWidth="1"/>
    <col min="8198" max="8198" width="24.5703125" style="3" customWidth="1"/>
    <col min="8199" max="8199" width="30.140625" style="3" customWidth="1"/>
    <col min="8200" max="8450" width="9.140625" style="3"/>
    <col min="8451" max="8451" width="31.85546875" style="3" customWidth="1"/>
    <col min="8452" max="8452" width="22.140625" style="3" customWidth="1"/>
    <col min="8453" max="8453" width="23.140625" style="3" customWidth="1"/>
    <col min="8454" max="8454" width="24.5703125" style="3" customWidth="1"/>
    <col min="8455" max="8455" width="30.140625" style="3" customWidth="1"/>
    <col min="8456" max="8706" width="9.140625" style="3"/>
    <col min="8707" max="8707" width="31.85546875" style="3" customWidth="1"/>
    <col min="8708" max="8708" width="22.140625" style="3" customWidth="1"/>
    <col min="8709" max="8709" width="23.140625" style="3" customWidth="1"/>
    <col min="8710" max="8710" width="24.5703125" style="3" customWidth="1"/>
    <col min="8711" max="8711" width="30.140625" style="3" customWidth="1"/>
    <col min="8712" max="8962" width="9.140625" style="3"/>
    <col min="8963" max="8963" width="31.85546875" style="3" customWidth="1"/>
    <col min="8964" max="8964" width="22.140625" style="3" customWidth="1"/>
    <col min="8965" max="8965" width="23.140625" style="3" customWidth="1"/>
    <col min="8966" max="8966" width="24.5703125" style="3" customWidth="1"/>
    <col min="8967" max="8967" width="30.140625" style="3" customWidth="1"/>
    <col min="8968" max="9218" width="9.140625" style="3"/>
    <col min="9219" max="9219" width="31.85546875" style="3" customWidth="1"/>
    <col min="9220" max="9220" width="22.140625" style="3" customWidth="1"/>
    <col min="9221" max="9221" width="23.140625" style="3" customWidth="1"/>
    <col min="9222" max="9222" width="24.5703125" style="3" customWidth="1"/>
    <col min="9223" max="9223" width="30.140625" style="3" customWidth="1"/>
    <col min="9224" max="9474" width="9.140625" style="3"/>
    <col min="9475" max="9475" width="31.85546875" style="3" customWidth="1"/>
    <col min="9476" max="9476" width="22.140625" style="3" customWidth="1"/>
    <col min="9477" max="9477" width="23.140625" style="3" customWidth="1"/>
    <col min="9478" max="9478" width="24.5703125" style="3" customWidth="1"/>
    <col min="9479" max="9479" width="30.140625" style="3" customWidth="1"/>
    <col min="9480" max="9730" width="9.140625" style="3"/>
    <col min="9731" max="9731" width="31.85546875" style="3" customWidth="1"/>
    <col min="9732" max="9732" width="22.140625" style="3" customWidth="1"/>
    <col min="9733" max="9733" width="23.140625" style="3" customWidth="1"/>
    <col min="9734" max="9734" width="24.5703125" style="3" customWidth="1"/>
    <col min="9735" max="9735" width="30.140625" style="3" customWidth="1"/>
    <col min="9736" max="9986" width="9.140625" style="3"/>
    <col min="9987" max="9987" width="31.85546875" style="3" customWidth="1"/>
    <col min="9988" max="9988" width="22.140625" style="3" customWidth="1"/>
    <col min="9989" max="9989" width="23.140625" style="3" customWidth="1"/>
    <col min="9990" max="9990" width="24.5703125" style="3" customWidth="1"/>
    <col min="9991" max="9991" width="30.140625" style="3" customWidth="1"/>
    <col min="9992" max="10242" width="9.140625" style="3"/>
    <col min="10243" max="10243" width="31.85546875" style="3" customWidth="1"/>
    <col min="10244" max="10244" width="22.140625" style="3" customWidth="1"/>
    <col min="10245" max="10245" width="23.140625" style="3" customWidth="1"/>
    <col min="10246" max="10246" width="24.5703125" style="3" customWidth="1"/>
    <col min="10247" max="10247" width="30.140625" style="3" customWidth="1"/>
    <col min="10248" max="10498" width="9.140625" style="3"/>
    <col min="10499" max="10499" width="31.85546875" style="3" customWidth="1"/>
    <col min="10500" max="10500" width="22.140625" style="3" customWidth="1"/>
    <col min="10501" max="10501" width="23.140625" style="3" customWidth="1"/>
    <col min="10502" max="10502" width="24.5703125" style="3" customWidth="1"/>
    <col min="10503" max="10503" width="30.140625" style="3" customWidth="1"/>
    <col min="10504" max="10754" width="9.140625" style="3"/>
    <col min="10755" max="10755" width="31.85546875" style="3" customWidth="1"/>
    <col min="10756" max="10756" width="22.140625" style="3" customWidth="1"/>
    <col min="10757" max="10757" width="23.140625" style="3" customWidth="1"/>
    <col min="10758" max="10758" width="24.5703125" style="3" customWidth="1"/>
    <col min="10759" max="10759" width="30.140625" style="3" customWidth="1"/>
    <col min="10760" max="11010" width="9.140625" style="3"/>
    <col min="11011" max="11011" width="31.85546875" style="3" customWidth="1"/>
    <col min="11012" max="11012" width="22.140625" style="3" customWidth="1"/>
    <col min="11013" max="11013" width="23.140625" style="3" customWidth="1"/>
    <col min="11014" max="11014" width="24.5703125" style="3" customWidth="1"/>
    <col min="11015" max="11015" width="30.140625" style="3" customWidth="1"/>
    <col min="11016" max="11266" width="9.140625" style="3"/>
    <col min="11267" max="11267" width="31.85546875" style="3" customWidth="1"/>
    <col min="11268" max="11268" width="22.140625" style="3" customWidth="1"/>
    <col min="11269" max="11269" width="23.140625" style="3" customWidth="1"/>
    <col min="11270" max="11270" width="24.5703125" style="3" customWidth="1"/>
    <col min="11271" max="11271" width="30.140625" style="3" customWidth="1"/>
    <col min="11272" max="11522" width="9.140625" style="3"/>
    <col min="11523" max="11523" width="31.85546875" style="3" customWidth="1"/>
    <col min="11524" max="11524" width="22.140625" style="3" customWidth="1"/>
    <col min="11525" max="11525" width="23.140625" style="3" customWidth="1"/>
    <col min="11526" max="11526" width="24.5703125" style="3" customWidth="1"/>
    <col min="11527" max="11527" width="30.140625" style="3" customWidth="1"/>
    <col min="11528" max="11778" width="9.140625" style="3"/>
    <col min="11779" max="11779" width="31.85546875" style="3" customWidth="1"/>
    <col min="11780" max="11780" width="22.140625" style="3" customWidth="1"/>
    <col min="11781" max="11781" width="23.140625" style="3" customWidth="1"/>
    <col min="11782" max="11782" width="24.5703125" style="3" customWidth="1"/>
    <col min="11783" max="11783" width="30.140625" style="3" customWidth="1"/>
    <col min="11784" max="12034" width="9.140625" style="3"/>
    <col min="12035" max="12035" width="31.85546875" style="3" customWidth="1"/>
    <col min="12036" max="12036" width="22.140625" style="3" customWidth="1"/>
    <col min="12037" max="12037" width="23.140625" style="3" customWidth="1"/>
    <col min="12038" max="12038" width="24.5703125" style="3" customWidth="1"/>
    <col min="12039" max="12039" width="30.140625" style="3" customWidth="1"/>
    <col min="12040" max="12290" width="9.140625" style="3"/>
    <col min="12291" max="12291" width="31.85546875" style="3" customWidth="1"/>
    <col min="12292" max="12292" width="22.140625" style="3" customWidth="1"/>
    <col min="12293" max="12293" width="23.140625" style="3" customWidth="1"/>
    <col min="12294" max="12294" width="24.5703125" style="3" customWidth="1"/>
    <col min="12295" max="12295" width="30.140625" style="3" customWidth="1"/>
    <col min="12296" max="12546" width="9.140625" style="3"/>
    <col min="12547" max="12547" width="31.85546875" style="3" customWidth="1"/>
    <col min="12548" max="12548" width="22.140625" style="3" customWidth="1"/>
    <col min="12549" max="12549" width="23.140625" style="3" customWidth="1"/>
    <col min="12550" max="12550" width="24.5703125" style="3" customWidth="1"/>
    <col min="12551" max="12551" width="30.140625" style="3" customWidth="1"/>
    <col min="12552" max="12802" width="9.140625" style="3"/>
    <col min="12803" max="12803" width="31.85546875" style="3" customWidth="1"/>
    <col min="12804" max="12804" width="22.140625" style="3" customWidth="1"/>
    <col min="12805" max="12805" width="23.140625" style="3" customWidth="1"/>
    <col min="12806" max="12806" width="24.5703125" style="3" customWidth="1"/>
    <col min="12807" max="12807" width="30.140625" style="3" customWidth="1"/>
    <col min="12808" max="13058" width="9.140625" style="3"/>
    <col min="13059" max="13059" width="31.85546875" style="3" customWidth="1"/>
    <col min="13060" max="13060" width="22.140625" style="3" customWidth="1"/>
    <col min="13061" max="13061" width="23.140625" style="3" customWidth="1"/>
    <col min="13062" max="13062" width="24.5703125" style="3" customWidth="1"/>
    <col min="13063" max="13063" width="30.140625" style="3" customWidth="1"/>
    <col min="13064" max="13314" width="9.140625" style="3"/>
    <col min="13315" max="13315" width="31.85546875" style="3" customWidth="1"/>
    <col min="13316" max="13316" width="22.140625" style="3" customWidth="1"/>
    <col min="13317" max="13317" width="23.140625" style="3" customWidth="1"/>
    <col min="13318" max="13318" width="24.5703125" style="3" customWidth="1"/>
    <col min="13319" max="13319" width="30.140625" style="3" customWidth="1"/>
    <col min="13320" max="13570" width="9.140625" style="3"/>
    <col min="13571" max="13571" width="31.85546875" style="3" customWidth="1"/>
    <col min="13572" max="13572" width="22.140625" style="3" customWidth="1"/>
    <col min="13573" max="13573" width="23.140625" style="3" customWidth="1"/>
    <col min="13574" max="13574" width="24.5703125" style="3" customWidth="1"/>
    <col min="13575" max="13575" width="30.140625" style="3" customWidth="1"/>
    <col min="13576" max="13826" width="9.140625" style="3"/>
    <col min="13827" max="13827" width="31.85546875" style="3" customWidth="1"/>
    <col min="13828" max="13828" width="22.140625" style="3" customWidth="1"/>
    <col min="13829" max="13829" width="23.140625" style="3" customWidth="1"/>
    <col min="13830" max="13830" width="24.5703125" style="3" customWidth="1"/>
    <col min="13831" max="13831" width="30.140625" style="3" customWidth="1"/>
    <col min="13832" max="14082" width="9.140625" style="3"/>
    <col min="14083" max="14083" width="31.85546875" style="3" customWidth="1"/>
    <col min="14084" max="14084" width="22.140625" style="3" customWidth="1"/>
    <col min="14085" max="14085" width="23.140625" style="3" customWidth="1"/>
    <col min="14086" max="14086" width="24.5703125" style="3" customWidth="1"/>
    <col min="14087" max="14087" width="30.140625" style="3" customWidth="1"/>
    <col min="14088" max="14338" width="9.140625" style="3"/>
    <col min="14339" max="14339" width="31.85546875" style="3" customWidth="1"/>
    <col min="14340" max="14340" width="22.140625" style="3" customWidth="1"/>
    <col min="14341" max="14341" width="23.140625" style="3" customWidth="1"/>
    <col min="14342" max="14342" width="24.5703125" style="3" customWidth="1"/>
    <col min="14343" max="14343" width="30.140625" style="3" customWidth="1"/>
    <col min="14344" max="14594" width="9.140625" style="3"/>
    <col min="14595" max="14595" width="31.85546875" style="3" customWidth="1"/>
    <col min="14596" max="14596" width="22.140625" style="3" customWidth="1"/>
    <col min="14597" max="14597" width="23.140625" style="3" customWidth="1"/>
    <col min="14598" max="14598" width="24.5703125" style="3" customWidth="1"/>
    <col min="14599" max="14599" width="30.140625" style="3" customWidth="1"/>
    <col min="14600" max="14850" width="9.140625" style="3"/>
    <col min="14851" max="14851" width="31.85546875" style="3" customWidth="1"/>
    <col min="14852" max="14852" width="22.140625" style="3" customWidth="1"/>
    <col min="14853" max="14853" width="23.140625" style="3" customWidth="1"/>
    <col min="14854" max="14854" width="24.5703125" style="3" customWidth="1"/>
    <col min="14855" max="14855" width="30.140625" style="3" customWidth="1"/>
    <col min="14856" max="15106" width="9.140625" style="3"/>
    <col min="15107" max="15107" width="31.85546875" style="3" customWidth="1"/>
    <col min="15108" max="15108" width="22.140625" style="3" customWidth="1"/>
    <col min="15109" max="15109" width="23.140625" style="3" customWidth="1"/>
    <col min="15110" max="15110" width="24.5703125" style="3" customWidth="1"/>
    <col min="15111" max="15111" width="30.140625" style="3" customWidth="1"/>
    <col min="15112" max="15362" width="9.140625" style="3"/>
    <col min="15363" max="15363" width="31.85546875" style="3" customWidth="1"/>
    <col min="15364" max="15364" width="22.140625" style="3" customWidth="1"/>
    <col min="15365" max="15365" width="23.140625" style="3" customWidth="1"/>
    <col min="15366" max="15366" width="24.5703125" style="3" customWidth="1"/>
    <col min="15367" max="15367" width="30.140625" style="3" customWidth="1"/>
    <col min="15368" max="15618" width="9.140625" style="3"/>
    <col min="15619" max="15619" width="31.85546875" style="3" customWidth="1"/>
    <col min="15620" max="15620" width="22.140625" style="3" customWidth="1"/>
    <col min="15621" max="15621" width="23.140625" style="3" customWidth="1"/>
    <col min="15622" max="15622" width="24.5703125" style="3" customWidth="1"/>
    <col min="15623" max="15623" width="30.140625" style="3" customWidth="1"/>
    <col min="15624" max="15874" width="9.140625" style="3"/>
    <col min="15875" max="15875" width="31.85546875" style="3" customWidth="1"/>
    <col min="15876" max="15876" width="22.140625" style="3" customWidth="1"/>
    <col min="15877" max="15877" width="23.140625" style="3" customWidth="1"/>
    <col min="15878" max="15878" width="24.5703125" style="3" customWidth="1"/>
    <col min="15879" max="15879" width="30.140625" style="3" customWidth="1"/>
    <col min="15880" max="16130" width="9.140625" style="3"/>
    <col min="16131" max="16131" width="31.85546875" style="3" customWidth="1"/>
    <col min="16132" max="16132" width="22.140625" style="3" customWidth="1"/>
    <col min="16133" max="16133" width="23.140625" style="3" customWidth="1"/>
    <col min="16134" max="16134" width="24.5703125" style="3" customWidth="1"/>
    <col min="16135" max="16135" width="30.140625" style="3" customWidth="1"/>
    <col min="16136" max="16384" width="9.140625" style="3"/>
  </cols>
  <sheetData>
    <row r="1" spans="1:23" s="1" customFormat="1" x14ac:dyDescent="0.25">
      <c r="A1" s="273" t="s">
        <v>28</v>
      </c>
      <c r="B1" s="273"/>
      <c r="C1" s="273"/>
      <c r="D1" s="273"/>
      <c r="E1" s="267" t="s">
        <v>0</v>
      </c>
      <c r="F1" s="267"/>
      <c r="G1" s="267"/>
      <c r="H1" s="267"/>
    </row>
    <row r="2" spans="1:23" s="1" customFormat="1" x14ac:dyDescent="0.25">
      <c r="A2" s="273" t="s">
        <v>29</v>
      </c>
      <c r="B2" s="273"/>
      <c r="C2" s="273"/>
      <c r="D2" s="273"/>
      <c r="E2" s="267" t="s">
        <v>1</v>
      </c>
      <c r="F2" s="267"/>
      <c r="G2" s="267"/>
      <c r="H2" s="267"/>
    </row>
    <row r="3" spans="1:23" s="1" customFormat="1" x14ac:dyDescent="0.25">
      <c r="A3" s="255" t="s">
        <v>30</v>
      </c>
      <c r="B3" s="255"/>
      <c r="C3" s="255"/>
      <c r="D3" s="255"/>
      <c r="E3" s="37"/>
      <c r="F3" s="17"/>
      <c r="G3" s="37"/>
    </row>
    <row r="4" spans="1:23" x14ac:dyDescent="0.25">
      <c r="D4" s="4"/>
      <c r="E4" s="5"/>
      <c r="F4" s="5"/>
    </row>
    <row r="5" spans="1:23" ht="66.75" customHeight="1" x14ac:dyDescent="0.25">
      <c r="A5" s="277" t="s">
        <v>84</v>
      </c>
      <c r="B5" s="277"/>
      <c r="C5" s="277"/>
      <c r="D5" s="277"/>
      <c r="E5" s="277"/>
      <c r="F5" s="277"/>
      <c r="G5" s="277"/>
      <c r="H5" s="277"/>
    </row>
    <row r="6" spans="1:23" s="56" customFormat="1" ht="18" customHeight="1" x14ac:dyDescent="0.25">
      <c r="A6" s="54"/>
      <c r="B6" s="54"/>
      <c r="C6" s="54"/>
      <c r="D6" s="54"/>
      <c r="E6" s="54"/>
      <c r="F6" s="54"/>
      <c r="G6" s="54"/>
      <c r="H6" s="54"/>
    </row>
    <row r="7" spans="1:23" s="24" customFormat="1" ht="30" customHeight="1" x14ac:dyDescent="0.25">
      <c r="A7" s="19" t="s">
        <v>2</v>
      </c>
      <c r="B7" s="257" t="s">
        <v>3</v>
      </c>
      <c r="C7" s="257"/>
      <c r="D7" s="21" t="s">
        <v>4</v>
      </c>
      <c r="E7" s="278" t="s">
        <v>5</v>
      </c>
      <c r="F7" s="279"/>
      <c r="G7" s="19" t="s">
        <v>26</v>
      </c>
      <c r="H7" s="19" t="s">
        <v>24</v>
      </c>
    </row>
    <row r="8" spans="1:23" s="24" customFormat="1" ht="30" customHeight="1" x14ac:dyDescent="0.25">
      <c r="A8" s="6">
        <v>1</v>
      </c>
      <c r="B8" s="26" t="s">
        <v>16</v>
      </c>
      <c r="C8" s="33" t="s">
        <v>17</v>
      </c>
      <c r="D8" s="6">
        <v>1</v>
      </c>
      <c r="E8" s="280">
        <v>150000</v>
      </c>
      <c r="F8" s="280"/>
      <c r="G8" s="28"/>
      <c r="H8" s="28"/>
    </row>
    <row r="9" spans="1:23" s="24" customFormat="1" ht="30" customHeight="1" x14ac:dyDescent="0.25">
      <c r="A9" s="36">
        <v>2</v>
      </c>
      <c r="B9" s="29" t="s">
        <v>19</v>
      </c>
      <c r="C9" s="33" t="s">
        <v>20</v>
      </c>
      <c r="D9" s="6">
        <v>1</v>
      </c>
      <c r="E9" s="280">
        <v>150000</v>
      </c>
      <c r="F9" s="280"/>
      <c r="G9" s="28"/>
      <c r="H9" s="28"/>
    </row>
    <row r="10" spans="1:23" s="24" customFormat="1" ht="30" customHeight="1" x14ac:dyDescent="0.25">
      <c r="A10" s="6">
        <v>3</v>
      </c>
      <c r="B10" s="26" t="s">
        <v>81</v>
      </c>
      <c r="C10" s="33" t="s">
        <v>79</v>
      </c>
      <c r="D10" s="6">
        <v>1</v>
      </c>
      <c r="E10" s="284">
        <v>150000</v>
      </c>
      <c r="F10" s="285"/>
      <c r="G10" s="28"/>
      <c r="H10" s="28"/>
    </row>
    <row r="11" spans="1:23" s="24" customFormat="1" ht="30" customHeight="1" x14ac:dyDescent="0.25">
      <c r="A11" s="6">
        <v>4</v>
      </c>
      <c r="B11" s="26" t="s">
        <v>21</v>
      </c>
      <c r="C11" s="33" t="s">
        <v>22</v>
      </c>
      <c r="D11" s="6">
        <v>1</v>
      </c>
      <c r="E11" s="280">
        <v>150000</v>
      </c>
      <c r="F11" s="280"/>
      <c r="G11" s="28"/>
      <c r="H11" s="28"/>
    </row>
    <row r="12" spans="1:23" s="24" customFormat="1" ht="30" customHeight="1" x14ac:dyDescent="0.25">
      <c r="A12" s="257" t="s">
        <v>6</v>
      </c>
      <c r="B12" s="257"/>
      <c r="C12" s="257"/>
      <c r="D12" s="257"/>
      <c r="E12" s="258">
        <f>SUM(E8:E11)</f>
        <v>600000</v>
      </c>
      <c r="F12" s="259"/>
      <c r="G12" s="28"/>
      <c r="H12" s="28"/>
    </row>
    <row r="13" spans="1:23" s="24" customFormat="1" ht="30" customHeight="1" x14ac:dyDescent="0.25">
      <c r="A13" s="270" t="s">
        <v>39</v>
      </c>
      <c r="B13" s="271"/>
      <c r="C13" s="271"/>
      <c r="D13" s="271"/>
      <c r="E13" s="271"/>
      <c r="F13" s="271"/>
      <c r="G13" s="271"/>
      <c r="H13" s="272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</row>
    <row r="14" spans="1:23" s="24" customFormat="1" ht="12" customHeight="1" x14ac:dyDescent="0.25">
      <c r="A14" s="40"/>
      <c r="B14" s="40"/>
      <c r="C14" s="40"/>
      <c r="D14" s="40"/>
      <c r="E14" s="41"/>
      <c r="F14" s="41"/>
      <c r="G14" s="41"/>
      <c r="H14" s="4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</row>
    <row r="15" spans="1:23" ht="24" customHeight="1" x14ac:dyDescent="0.25">
      <c r="E15" s="282" t="s">
        <v>27</v>
      </c>
      <c r="F15" s="282"/>
      <c r="G15" s="282"/>
      <c r="H15" s="282"/>
    </row>
    <row r="16" spans="1:23" x14ac:dyDescent="0.25">
      <c r="A16" s="266" t="s">
        <v>7</v>
      </c>
      <c r="B16" s="266"/>
      <c r="C16" s="281" t="s">
        <v>8</v>
      </c>
      <c r="D16" s="281"/>
      <c r="E16" s="283" t="s">
        <v>9</v>
      </c>
      <c r="F16" s="283"/>
      <c r="G16" s="267" t="s">
        <v>10</v>
      </c>
      <c r="H16" s="267"/>
    </row>
    <row r="17" spans="1:8" x14ac:dyDescent="0.25">
      <c r="B17" s="10"/>
      <c r="C17" s="10"/>
    </row>
    <row r="18" spans="1:8" x14ac:dyDescent="0.25">
      <c r="B18" s="10"/>
      <c r="C18" s="10"/>
    </row>
    <row r="19" spans="1:8" x14ac:dyDescent="0.25">
      <c r="B19" s="10"/>
      <c r="C19" s="10"/>
    </row>
    <row r="20" spans="1:8" x14ac:dyDescent="0.25">
      <c r="B20" s="10"/>
      <c r="C20" s="10"/>
    </row>
    <row r="21" spans="1:8" x14ac:dyDescent="0.25">
      <c r="A21" s="254" t="s">
        <v>11</v>
      </c>
      <c r="B21" s="254"/>
      <c r="C21" s="281" t="s">
        <v>12</v>
      </c>
      <c r="D21" s="281"/>
      <c r="E21" s="255" t="s">
        <v>13</v>
      </c>
      <c r="F21" s="255"/>
      <c r="G21" s="255" t="s">
        <v>36</v>
      </c>
      <c r="H21" s="255"/>
    </row>
    <row r="22" spans="1:8" x14ac:dyDescent="0.25">
      <c r="A22" s="253"/>
      <c r="B22" s="253"/>
      <c r="C22" s="15"/>
    </row>
    <row r="23" spans="1:8" x14ac:dyDescent="0.25">
      <c r="A23" s="253"/>
      <c r="B23" s="253"/>
      <c r="C23" s="15"/>
    </row>
  </sheetData>
  <mergeCells count="26">
    <mergeCell ref="E21:F21"/>
    <mergeCell ref="G21:H21"/>
    <mergeCell ref="B7:C7"/>
    <mergeCell ref="A12:D12"/>
    <mergeCell ref="E12:F12"/>
    <mergeCell ref="A5:H5"/>
    <mergeCell ref="A22:B22"/>
    <mergeCell ref="A23:B23"/>
    <mergeCell ref="E7:F7"/>
    <mergeCell ref="E8:F8"/>
    <mergeCell ref="E9:F9"/>
    <mergeCell ref="E11:F11"/>
    <mergeCell ref="C16:D16"/>
    <mergeCell ref="C21:D21"/>
    <mergeCell ref="A13:H13"/>
    <mergeCell ref="E15:H15"/>
    <mergeCell ref="A16:B16"/>
    <mergeCell ref="E16:F16"/>
    <mergeCell ref="G16:H16"/>
    <mergeCell ref="E10:F10"/>
    <mergeCell ref="A21:B21"/>
    <mergeCell ref="A3:D3"/>
    <mergeCell ref="E1:H1"/>
    <mergeCell ref="E2:H2"/>
    <mergeCell ref="A1:D1"/>
    <mergeCell ref="A2:D2"/>
  </mergeCells>
  <printOptions horizontalCentered="1"/>
  <pageMargins left="0.7" right="0.43" top="0.55000000000000004" bottom="0.53" header="0.3" footer="0.3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7"/>
  <sheetViews>
    <sheetView topLeftCell="A4" workbookViewId="0">
      <selection activeCell="G16" sqref="G16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9" s="1" customFormat="1" x14ac:dyDescent="0.25">
      <c r="A1" s="273" t="s">
        <v>28</v>
      </c>
      <c r="B1" s="273"/>
      <c r="C1" s="273"/>
      <c r="D1" s="273"/>
      <c r="E1" s="37"/>
      <c r="G1" s="9" t="s">
        <v>0</v>
      </c>
      <c r="H1" s="37"/>
    </row>
    <row r="2" spans="1:9" s="1" customFormat="1" x14ac:dyDescent="0.25">
      <c r="A2" s="273" t="s">
        <v>29</v>
      </c>
      <c r="B2" s="273"/>
      <c r="C2" s="273"/>
      <c r="D2" s="273"/>
      <c r="E2" s="37"/>
      <c r="G2" s="9" t="s">
        <v>1</v>
      </c>
      <c r="H2" s="37"/>
    </row>
    <row r="3" spans="1:9" s="1" customFormat="1" x14ac:dyDescent="0.25">
      <c r="A3" s="255" t="s">
        <v>30</v>
      </c>
      <c r="B3" s="255"/>
      <c r="C3" s="255"/>
      <c r="D3" s="255"/>
      <c r="E3" s="37"/>
      <c r="F3" s="17"/>
      <c r="G3" s="17"/>
      <c r="H3" s="37"/>
    </row>
    <row r="4" spans="1:9" ht="10.5" customHeight="1" x14ac:dyDescent="0.25">
      <c r="D4" s="4"/>
      <c r="E4" s="5"/>
      <c r="F4" s="5"/>
      <c r="G4" s="5"/>
    </row>
    <row r="5" spans="1:9" ht="69" customHeight="1" x14ac:dyDescent="0.25">
      <c r="A5" s="252" t="s">
        <v>59</v>
      </c>
      <c r="B5" s="252"/>
      <c r="C5" s="252"/>
      <c r="D5" s="252"/>
      <c r="E5" s="252"/>
      <c r="F5" s="252"/>
      <c r="G5" s="252"/>
      <c r="H5" s="252"/>
      <c r="I5" s="252"/>
    </row>
    <row r="6" spans="1:9" s="24" customFormat="1" ht="35.25" customHeight="1" x14ac:dyDescent="0.25">
      <c r="A6" s="19" t="s">
        <v>2</v>
      </c>
      <c r="B6" s="257" t="s">
        <v>3</v>
      </c>
      <c r="C6" s="257"/>
      <c r="D6" s="21" t="s">
        <v>4</v>
      </c>
      <c r="E6" s="22" t="s">
        <v>5</v>
      </c>
      <c r="F6" s="22" t="s">
        <v>34</v>
      </c>
      <c r="G6" s="22" t="s">
        <v>35</v>
      </c>
      <c r="H6" s="19" t="s">
        <v>26</v>
      </c>
      <c r="I6" s="19" t="s">
        <v>24</v>
      </c>
    </row>
    <row r="7" spans="1:9" s="24" customFormat="1" ht="24.95" customHeight="1" x14ac:dyDescent="0.25">
      <c r="A7" s="6">
        <v>1</v>
      </c>
      <c r="B7" s="26" t="s">
        <v>23</v>
      </c>
      <c r="C7" s="33" t="s">
        <v>18</v>
      </c>
      <c r="D7" s="6">
        <v>1</v>
      </c>
      <c r="E7" s="27">
        <v>100000</v>
      </c>
      <c r="F7" s="32">
        <v>50000</v>
      </c>
      <c r="G7" s="32">
        <f t="shared" ref="G7:G16" si="0">E7+F7</f>
        <v>150000</v>
      </c>
      <c r="H7" s="28"/>
      <c r="I7" s="28"/>
    </row>
    <row r="8" spans="1:9" s="24" customFormat="1" ht="24.95" customHeight="1" x14ac:dyDescent="0.25">
      <c r="A8" s="6">
        <v>2</v>
      </c>
      <c r="B8" s="26" t="s">
        <v>21</v>
      </c>
      <c r="C8" s="33" t="s">
        <v>22</v>
      </c>
      <c r="D8" s="6">
        <v>1</v>
      </c>
      <c r="E8" s="27">
        <v>100000</v>
      </c>
      <c r="F8" s="32">
        <v>50000</v>
      </c>
      <c r="G8" s="32">
        <f t="shared" si="0"/>
        <v>150000</v>
      </c>
      <c r="H8" s="28"/>
      <c r="I8" s="28"/>
    </row>
    <row r="9" spans="1:9" s="24" customFormat="1" ht="24.95" customHeight="1" x14ac:dyDescent="0.25">
      <c r="A9" s="6">
        <v>3</v>
      </c>
      <c r="B9" s="26" t="s">
        <v>52</v>
      </c>
      <c r="C9" s="33" t="s">
        <v>53</v>
      </c>
      <c r="D9" s="6">
        <v>1</v>
      </c>
      <c r="E9" s="27">
        <v>150000</v>
      </c>
      <c r="F9" s="32">
        <v>50000</v>
      </c>
      <c r="G9" s="32">
        <f t="shared" si="0"/>
        <v>200000</v>
      </c>
      <c r="H9" s="28"/>
      <c r="I9" s="28"/>
    </row>
    <row r="10" spans="1:9" s="24" customFormat="1" ht="24.95" customHeight="1" x14ac:dyDescent="0.25">
      <c r="A10" s="6">
        <v>4</v>
      </c>
      <c r="B10" s="26" t="s">
        <v>54</v>
      </c>
      <c r="C10" s="33" t="s">
        <v>55</v>
      </c>
      <c r="D10" s="6">
        <v>1</v>
      </c>
      <c r="E10" s="27">
        <v>150000</v>
      </c>
      <c r="F10" s="32">
        <v>50000</v>
      </c>
      <c r="G10" s="32">
        <f t="shared" si="0"/>
        <v>200000</v>
      </c>
      <c r="H10" s="28"/>
      <c r="I10" s="28"/>
    </row>
    <row r="11" spans="1:9" s="24" customFormat="1" ht="24.95" customHeight="1" x14ac:dyDescent="0.25">
      <c r="A11" s="6">
        <v>5</v>
      </c>
      <c r="B11" s="26" t="s">
        <v>49</v>
      </c>
      <c r="C11" s="33" t="s">
        <v>50</v>
      </c>
      <c r="D11" s="6">
        <v>1</v>
      </c>
      <c r="E11" s="27">
        <v>150000</v>
      </c>
      <c r="F11" s="32">
        <v>50000</v>
      </c>
      <c r="G11" s="32">
        <f t="shared" si="0"/>
        <v>200000</v>
      </c>
      <c r="H11" s="28"/>
      <c r="I11" s="28"/>
    </row>
    <row r="12" spans="1:9" s="24" customFormat="1" ht="24.95" customHeight="1" x14ac:dyDescent="0.25">
      <c r="A12" s="6">
        <v>6</v>
      </c>
      <c r="B12" s="26" t="s">
        <v>32</v>
      </c>
      <c r="C12" s="33" t="s">
        <v>33</v>
      </c>
      <c r="D12" s="6">
        <v>1</v>
      </c>
      <c r="E12" s="27">
        <v>150000</v>
      </c>
      <c r="F12" s="32">
        <v>50000</v>
      </c>
      <c r="G12" s="32">
        <f t="shared" si="0"/>
        <v>200000</v>
      </c>
      <c r="H12" s="28"/>
      <c r="I12" s="28"/>
    </row>
    <row r="13" spans="1:9" s="24" customFormat="1" ht="24.95" customHeight="1" x14ac:dyDescent="0.25">
      <c r="A13" s="6">
        <v>7</v>
      </c>
      <c r="B13" s="26" t="s">
        <v>32</v>
      </c>
      <c r="C13" s="33" t="s">
        <v>56</v>
      </c>
      <c r="D13" s="6">
        <v>1</v>
      </c>
      <c r="E13" s="27">
        <v>150000</v>
      </c>
      <c r="F13" s="32">
        <v>50000</v>
      </c>
      <c r="G13" s="32">
        <f t="shared" si="0"/>
        <v>200000</v>
      </c>
      <c r="H13" s="28"/>
      <c r="I13" s="28"/>
    </row>
    <row r="14" spans="1:9" s="24" customFormat="1" ht="24.95" customHeight="1" x14ac:dyDescent="0.25">
      <c r="A14" s="6">
        <v>8</v>
      </c>
      <c r="B14" s="26" t="s">
        <v>57</v>
      </c>
      <c r="C14" s="33" t="s">
        <v>58</v>
      </c>
      <c r="D14" s="6">
        <v>1</v>
      </c>
      <c r="E14" s="27">
        <v>150000</v>
      </c>
      <c r="F14" s="32">
        <v>50000</v>
      </c>
      <c r="G14" s="32">
        <f t="shared" ref="G14" si="1">E14+F14</f>
        <v>200000</v>
      </c>
      <c r="H14" s="28"/>
      <c r="I14" s="28"/>
    </row>
    <row r="15" spans="1:9" s="24" customFormat="1" ht="24.95" customHeight="1" x14ac:dyDescent="0.25">
      <c r="A15" s="6">
        <v>9</v>
      </c>
      <c r="B15" s="26" t="s">
        <v>19</v>
      </c>
      <c r="C15" s="33" t="s">
        <v>20</v>
      </c>
      <c r="D15" s="6">
        <v>1</v>
      </c>
      <c r="E15" s="27">
        <v>150000</v>
      </c>
      <c r="F15" s="32">
        <v>50000</v>
      </c>
      <c r="G15" s="32">
        <f t="shared" si="0"/>
        <v>200000</v>
      </c>
      <c r="H15" s="28"/>
      <c r="I15" s="28"/>
    </row>
    <row r="16" spans="1:9" s="24" customFormat="1" ht="22.5" customHeight="1" x14ac:dyDescent="0.25">
      <c r="A16" s="25"/>
      <c r="B16" s="260" t="s">
        <v>6</v>
      </c>
      <c r="C16" s="261"/>
      <c r="D16" s="262"/>
      <c r="E16" s="19">
        <f>SUM(E7:E15)</f>
        <v>1250000</v>
      </c>
      <c r="F16" s="39">
        <f>SUM(F7:F15)</f>
        <v>450000</v>
      </c>
      <c r="G16" s="23">
        <f t="shared" si="0"/>
        <v>1700000</v>
      </c>
      <c r="H16" s="28"/>
      <c r="I16" s="28"/>
    </row>
    <row r="17" spans="1:24" s="24" customFormat="1" ht="24.75" customHeight="1" x14ac:dyDescent="0.25">
      <c r="A17" s="270" t="s">
        <v>67</v>
      </c>
      <c r="B17" s="271"/>
      <c r="C17" s="271"/>
      <c r="D17" s="271"/>
      <c r="E17" s="271"/>
      <c r="F17" s="271"/>
      <c r="G17" s="271"/>
      <c r="H17" s="271"/>
      <c r="I17" s="272"/>
    </row>
    <row r="18" spans="1:24" s="24" customFormat="1" ht="8.25" customHeight="1" x14ac:dyDescent="0.25">
      <c r="A18" s="40"/>
      <c r="B18" s="40"/>
      <c r="C18" s="40"/>
      <c r="D18" s="40"/>
      <c r="E18" s="41"/>
      <c r="F18" s="41"/>
      <c r="G18" s="41"/>
      <c r="H18" s="41"/>
      <c r="I18" s="41"/>
    </row>
    <row r="19" spans="1:24" s="24" customFormat="1" ht="23.25" customHeight="1" x14ac:dyDescent="0.25">
      <c r="A19" s="2"/>
      <c r="B19" s="3"/>
      <c r="C19" s="3"/>
      <c r="D19" s="3"/>
      <c r="E19" s="275" t="s">
        <v>27</v>
      </c>
      <c r="F19" s="275"/>
      <c r="G19" s="275"/>
      <c r="H19" s="275"/>
      <c r="I19" s="275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</row>
    <row r="20" spans="1:24" ht="21" customHeight="1" x14ac:dyDescent="0.25">
      <c r="A20" s="266" t="s">
        <v>7</v>
      </c>
      <c r="B20" s="266"/>
      <c r="C20" s="266"/>
      <c r="D20" s="255" t="s">
        <v>8</v>
      </c>
      <c r="E20" s="255"/>
      <c r="F20" s="274" t="s">
        <v>9</v>
      </c>
      <c r="G20" s="274"/>
      <c r="H20" s="276" t="s">
        <v>10</v>
      </c>
      <c r="I20" s="276"/>
    </row>
    <row r="21" spans="1:24" x14ac:dyDescent="0.25">
      <c r="B21" s="10"/>
      <c r="C21" s="10"/>
      <c r="D21" s="7"/>
      <c r="E21" s="7"/>
      <c r="F21" s="42"/>
      <c r="G21" s="42"/>
      <c r="H21" s="7"/>
      <c r="I21" s="7"/>
    </row>
    <row r="22" spans="1:24" x14ac:dyDescent="0.25">
      <c r="B22" s="10"/>
      <c r="C22" s="10"/>
      <c r="D22" s="7"/>
      <c r="E22" s="7"/>
      <c r="F22" s="42"/>
      <c r="G22" s="42"/>
      <c r="H22" s="7"/>
      <c r="I22" s="7"/>
    </row>
    <row r="23" spans="1:24" x14ac:dyDescent="0.25">
      <c r="B23" s="10"/>
      <c r="C23" s="10"/>
      <c r="D23" s="7"/>
      <c r="E23" s="7"/>
      <c r="F23" s="42"/>
      <c r="G23" s="42"/>
      <c r="H23" s="7"/>
      <c r="I23" s="7"/>
    </row>
    <row r="24" spans="1:24" x14ac:dyDescent="0.25">
      <c r="B24" s="10"/>
      <c r="C24" s="10"/>
      <c r="D24" s="7"/>
      <c r="E24" s="7"/>
      <c r="F24" s="42"/>
      <c r="G24" s="42"/>
      <c r="H24" s="7"/>
      <c r="I24" s="7"/>
    </row>
    <row r="25" spans="1:24" x14ac:dyDescent="0.25">
      <c r="A25" s="254" t="s">
        <v>11</v>
      </c>
      <c r="B25" s="254"/>
      <c r="C25" s="254"/>
      <c r="D25" s="255" t="s">
        <v>12</v>
      </c>
      <c r="E25" s="255"/>
      <c r="F25" s="255" t="s">
        <v>13</v>
      </c>
      <c r="G25" s="255"/>
      <c r="H25" s="255" t="s">
        <v>36</v>
      </c>
      <c r="I25" s="255"/>
    </row>
    <row r="26" spans="1:24" x14ac:dyDescent="0.25">
      <c r="A26" s="253"/>
      <c r="B26" s="253"/>
      <c r="C26" s="15"/>
    </row>
    <row r="27" spans="1:24" x14ac:dyDescent="0.25">
      <c r="A27" s="253"/>
      <c r="B27" s="253"/>
      <c r="C27" s="15"/>
    </row>
  </sheetData>
  <mergeCells count="18">
    <mergeCell ref="A25:C25"/>
    <mergeCell ref="D25:E25"/>
    <mergeCell ref="F25:G25"/>
    <mergeCell ref="H25:I25"/>
    <mergeCell ref="A27:B27"/>
    <mergeCell ref="A26:B26"/>
    <mergeCell ref="A17:I17"/>
    <mergeCell ref="E19:I19"/>
    <mergeCell ref="A20:C20"/>
    <mergeCell ref="D20:E20"/>
    <mergeCell ref="F20:G20"/>
    <mergeCell ref="H20:I20"/>
    <mergeCell ref="A1:D1"/>
    <mergeCell ref="A2:D2"/>
    <mergeCell ref="A3:D3"/>
    <mergeCell ref="A5:I5"/>
    <mergeCell ref="B16:D16"/>
    <mergeCell ref="B6:C6"/>
  </mergeCells>
  <printOptions horizontalCentered="1"/>
  <pageMargins left="0.55000000000000004" right="0.47" top="0.27" bottom="0.3" header="0.18" footer="0.17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topLeftCell="A4" workbookViewId="0">
      <selection activeCell="A8" sqref="A8:XFD18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9" s="1" customFormat="1" x14ac:dyDescent="0.25">
      <c r="A1" s="273" t="s">
        <v>28</v>
      </c>
      <c r="B1" s="273"/>
      <c r="C1" s="273"/>
      <c r="D1" s="273"/>
      <c r="E1" s="37"/>
      <c r="G1" s="34" t="s">
        <v>0</v>
      </c>
      <c r="H1" s="37"/>
    </row>
    <row r="2" spans="1:9" s="1" customFormat="1" x14ac:dyDescent="0.25">
      <c r="A2" s="273" t="s">
        <v>29</v>
      </c>
      <c r="B2" s="273"/>
      <c r="C2" s="273"/>
      <c r="D2" s="273"/>
      <c r="E2" s="37"/>
      <c r="G2" s="34" t="s">
        <v>1</v>
      </c>
      <c r="H2" s="37"/>
    </row>
    <row r="3" spans="1:9" s="1" customFormat="1" x14ac:dyDescent="0.25">
      <c r="A3" s="255" t="s">
        <v>30</v>
      </c>
      <c r="B3" s="255"/>
      <c r="C3" s="255"/>
      <c r="D3" s="255"/>
      <c r="E3" s="37"/>
      <c r="F3" s="17"/>
      <c r="G3" s="17"/>
      <c r="H3" s="37"/>
    </row>
    <row r="4" spans="1:9" x14ac:dyDescent="0.25">
      <c r="D4" s="4"/>
      <c r="E4" s="5"/>
      <c r="F4" s="5"/>
      <c r="G4" s="5"/>
    </row>
    <row r="5" spans="1:9" ht="76.5" customHeight="1" x14ac:dyDescent="0.25">
      <c r="A5" s="277" t="s">
        <v>60</v>
      </c>
      <c r="B5" s="277"/>
      <c r="C5" s="277"/>
      <c r="D5" s="277"/>
      <c r="E5" s="277"/>
      <c r="F5" s="277"/>
      <c r="G5" s="277"/>
      <c r="H5" s="277"/>
      <c r="I5" s="277"/>
    </row>
    <row r="6" spans="1:9" ht="18" customHeight="1" x14ac:dyDescent="0.25">
      <c r="A6" s="54"/>
      <c r="B6" s="54"/>
      <c r="C6" s="54"/>
      <c r="D6" s="54"/>
      <c r="E6" s="54"/>
      <c r="F6" s="54"/>
      <c r="G6" s="54"/>
      <c r="H6" s="54"/>
      <c r="I6" s="54"/>
    </row>
    <row r="7" spans="1:9" s="24" customFormat="1" ht="45.75" customHeight="1" x14ac:dyDescent="0.25">
      <c r="A7" s="20" t="s">
        <v>2</v>
      </c>
      <c r="B7" s="257" t="s">
        <v>3</v>
      </c>
      <c r="C7" s="257"/>
      <c r="D7" s="21" t="s">
        <v>4</v>
      </c>
      <c r="E7" s="22" t="s">
        <v>5</v>
      </c>
      <c r="F7" s="22" t="s">
        <v>34</v>
      </c>
      <c r="G7" s="22" t="s">
        <v>35</v>
      </c>
      <c r="H7" s="20" t="s">
        <v>26</v>
      </c>
      <c r="I7" s="20" t="s">
        <v>24</v>
      </c>
    </row>
    <row r="8" spans="1:9" s="24" customFormat="1" ht="32.1" customHeight="1" x14ac:dyDescent="0.25">
      <c r="A8" s="6">
        <v>1</v>
      </c>
      <c r="B8" s="26" t="s">
        <v>32</v>
      </c>
      <c r="C8" s="33" t="s">
        <v>33</v>
      </c>
      <c r="D8" s="6">
        <v>2</v>
      </c>
      <c r="E8" s="27">
        <v>200000</v>
      </c>
      <c r="F8" s="32">
        <v>100000</v>
      </c>
      <c r="G8" s="32">
        <f t="shared" ref="G8:G19" si="0">E8+F8</f>
        <v>300000</v>
      </c>
      <c r="H8" s="28"/>
      <c r="I8" s="28"/>
    </row>
    <row r="9" spans="1:9" s="24" customFormat="1" ht="32.1" customHeight="1" x14ac:dyDescent="0.25">
      <c r="A9" s="6">
        <v>2</v>
      </c>
      <c r="B9" s="26" t="s">
        <v>49</v>
      </c>
      <c r="C9" s="33" t="s">
        <v>50</v>
      </c>
      <c r="D9" s="6">
        <v>2</v>
      </c>
      <c r="E9" s="27">
        <v>250000</v>
      </c>
      <c r="F9" s="32">
        <v>50000</v>
      </c>
      <c r="G9" s="32">
        <f t="shared" si="0"/>
        <v>300000</v>
      </c>
      <c r="H9" s="28"/>
      <c r="I9" s="28"/>
    </row>
    <row r="10" spans="1:9" s="24" customFormat="1" ht="32.1" customHeight="1" x14ac:dyDescent="0.25">
      <c r="A10" s="6">
        <v>3</v>
      </c>
      <c r="B10" s="26" t="s">
        <v>41</v>
      </c>
      <c r="C10" s="33" t="s">
        <v>42</v>
      </c>
      <c r="D10" s="6">
        <v>2</v>
      </c>
      <c r="E10" s="27">
        <v>250000</v>
      </c>
      <c r="F10" s="32">
        <v>50000</v>
      </c>
      <c r="G10" s="32">
        <f t="shared" si="0"/>
        <v>300000</v>
      </c>
      <c r="H10" s="28"/>
      <c r="I10" s="28"/>
    </row>
    <row r="11" spans="1:9" s="24" customFormat="1" ht="32.1" customHeight="1" x14ac:dyDescent="0.25">
      <c r="A11" s="6">
        <v>4</v>
      </c>
      <c r="B11" s="26" t="s">
        <v>61</v>
      </c>
      <c r="C11" s="33" t="s">
        <v>48</v>
      </c>
      <c r="D11" s="6">
        <v>1</v>
      </c>
      <c r="E11" s="27">
        <v>150000</v>
      </c>
      <c r="F11" s="32">
        <v>50000</v>
      </c>
      <c r="G11" s="32">
        <f t="shared" si="0"/>
        <v>200000</v>
      </c>
      <c r="H11" s="28"/>
      <c r="I11" s="28"/>
    </row>
    <row r="12" spans="1:9" s="24" customFormat="1" ht="32.1" customHeight="1" x14ac:dyDescent="0.25">
      <c r="A12" s="6">
        <v>5</v>
      </c>
      <c r="B12" s="26" t="s">
        <v>46</v>
      </c>
      <c r="C12" s="33" t="s">
        <v>17</v>
      </c>
      <c r="D12" s="6">
        <v>1</v>
      </c>
      <c r="E12" s="27">
        <v>150000</v>
      </c>
      <c r="F12" s="32">
        <v>50000</v>
      </c>
      <c r="G12" s="32">
        <f t="shared" si="0"/>
        <v>200000</v>
      </c>
      <c r="H12" s="28"/>
      <c r="I12" s="28"/>
    </row>
    <row r="13" spans="1:9" s="24" customFormat="1" ht="32.1" customHeight="1" x14ac:dyDescent="0.25">
      <c r="A13" s="6">
        <v>6</v>
      </c>
      <c r="B13" s="26" t="s">
        <v>23</v>
      </c>
      <c r="C13" s="33" t="s">
        <v>18</v>
      </c>
      <c r="D13" s="6">
        <v>1</v>
      </c>
      <c r="E13" s="27">
        <v>150000</v>
      </c>
      <c r="F13" s="32"/>
      <c r="G13" s="32">
        <f t="shared" si="0"/>
        <v>150000</v>
      </c>
      <c r="H13" s="28"/>
      <c r="I13" s="28"/>
    </row>
    <row r="14" spans="1:9" s="24" customFormat="1" ht="32.1" customHeight="1" x14ac:dyDescent="0.25">
      <c r="A14" s="6">
        <v>7</v>
      </c>
      <c r="B14" s="26" t="s">
        <v>62</v>
      </c>
      <c r="C14" s="33" t="s">
        <v>63</v>
      </c>
      <c r="D14" s="6">
        <v>1</v>
      </c>
      <c r="E14" s="27">
        <v>150000</v>
      </c>
      <c r="F14" s="32"/>
      <c r="G14" s="32">
        <f t="shared" si="0"/>
        <v>150000</v>
      </c>
      <c r="H14" s="28"/>
      <c r="I14" s="28"/>
    </row>
    <row r="15" spans="1:9" s="24" customFormat="1" ht="32.1" customHeight="1" x14ac:dyDescent="0.25">
      <c r="A15" s="6">
        <v>8</v>
      </c>
      <c r="B15" s="26" t="s">
        <v>54</v>
      </c>
      <c r="C15" s="33" t="s">
        <v>55</v>
      </c>
      <c r="D15" s="6">
        <v>1</v>
      </c>
      <c r="E15" s="27">
        <v>150000</v>
      </c>
      <c r="F15" s="32"/>
      <c r="G15" s="32">
        <f t="shared" si="0"/>
        <v>150000</v>
      </c>
      <c r="H15" s="28"/>
      <c r="I15" s="28"/>
    </row>
    <row r="16" spans="1:9" s="24" customFormat="1" ht="32.1" customHeight="1" x14ac:dyDescent="0.25">
      <c r="A16" s="6">
        <v>9</v>
      </c>
      <c r="B16" s="52" t="s">
        <v>75</v>
      </c>
      <c r="C16" s="33" t="s">
        <v>76</v>
      </c>
      <c r="D16" s="6">
        <v>1</v>
      </c>
      <c r="E16" s="27">
        <v>150000</v>
      </c>
      <c r="F16" s="32">
        <v>50000</v>
      </c>
      <c r="G16" s="32">
        <f t="shared" si="0"/>
        <v>200000</v>
      </c>
      <c r="H16" s="28"/>
      <c r="I16" s="28"/>
    </row>
    <row r="17" spans="1:24" s="24" customFormat="1" ht="32.1" customHeight="1" x14ac:dyDescent="0.25">
      <c r="A17" s="6">
        <v>10</v>
      </c>
      <c r="B17" s="26" t="s">
        <v>64</v>
      </c>
      <c r="C17" s="33" t="s">
        <v>22</v>
      </c>
      <c r="D17" s="6">
        <v>1</v>
      </c>
      <c r="E17" s="55">
        <v>150000</v>
      </c>
      <c r="F17" s="32"/>
      <c r="G17" s="32">
        <f t="shared" si="0"/>
        <v>150000</v>
      </c>
      <c r="H17" s="28"/>
      <c r="I17" s="28"/>
    </row>
    <row r="18" spans="1:24" s="24" customFormat="1" ht="32.1" customHeight="1" x14ac:dyDescent="0.25">
      <c r="A18" s="6">
        <v>11</v>
      </c>
      <c r="B18" s="26" t="s">
        <v>81</v>
      </c>
      <c r="C18" s="33" t="s">
        <v>79</v>
      </c>
      <c r="D18" s="6">
        <v>1</v>
      </c>
      <c r="E18" s="27">
        <v>150000</v>
      </c>
      <c r="F18" s="32"/>
      <c r="G18" s="32">
        <f t="shared" ref="G18" si="1">E18+F18</f>
        <v>150000</v>
      </c>
      <c r="H18" s="28"/>
      <c r="I18" s="28"/>
    </row>
    <row r="19" spans="1:24" s="24" customFormat="1" ht="33" customHeight="1" x14ac:dyDescent="0.25">
      <c r="A19" s="43"/>
      <c r="B19" s="260" t="s">
        <v>6</v>
      </c>
      <c r="C19" s="261"/>
      <c r="D19" s="262"/>
      <c r="E19" s="20">
        <f>SUM(E8:E18)</f>
        <v>1900000</v>
      </c>
      <c r="F19" s="39">
        <f>SUM(F8:F18)</f>
        <v>350000</v>
      </c>
      <c r="G19" s="23">
        <f t="shared" si="0"/>
        <v>2250000</v>
      </c>
      <c r="H19" s="28"/>
      <c r="I19" s="28"/>
    </row>
    <row r="20" spans="1:24" s="24" customFormat="1" ht="30" customHeight="1" x14ac:dyDescent="0.25">
      <c r="A20" s="270" t="s">
        <v>80</v>
      </c>
      <c r="B20" s="271"/>
      <c r="C20" s="271"/>
      <c r="D20" s="271"/>
      <c r="E20" s="271"/>
      <c r="F20" s="271"/>
      <c r="G20" s="271"/>
      <c r="H20" s="271"/>
      <c r="I20" s="272"/>
    </row>
    <row r="21" spans="1:24" s="24" customFormat="1" ht="11.25" customHeight="1" x14ac:dyDescent="0.25">
      <c r="A21" s="40"/>
      <c r="B21" s="40"/>
      <c r="C21" s="40"/>
      <c r="D21" s="40"/>
      <c r="E21" s="41"/>
      <c r="F21" s="41"/>
      <c r="G21" s="41"/>
      <c r="H21" s="41"/>
      <c r="I21" s="41"/>
    </row>
    <row r="22" spans="1:24" s="24" customFormat="1" ht="23.25" customHeight="1" x14ac:dyDescent="0.25">
      <c r="A22" s="2"/>
      <c r="B22" s="3"/>
      <c r="C22" s="3"/>
      <c r="D22" s="3"/>
      <c r="E22" s="275" t="s">
        <v>27</v>
      </c>
      <c r="F22" s="275"/>
      <c r="G22" s="275"/>
      <c r="H22" s="275"/>
      <c r="I22" s="275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</row>
    <row r="23" spans="1:24" ht="21" customHeight="1" x14ac:dyDescent="0.25">
      <c r="A23" s="266" t="s">
        <v>7</v>
      </c>
      <c r="B23" s="266"/>
      <c r="C23" s="266"/>
      <c r="D23" s="255" t="s">
        <v>8</v>
      </c>
      <c r="E23" s="255"/>
      <c r="F23" s="274" t="s">
        <v>9</v>
      </c>
      <c r="G23" s="274"/>
      <c r="H23" s="276" t="s">
        <v>10</v>
      </c>
      <c r="I23" s="276"/>
    </row>
    <row r="24" spans="1:24" x14ac:dyDescent="0.25">
      <c r="B24" s="10"/>
      <c r="C24" s="10"/>
      <c r="D24" s="7"/>
      <c r="E24" s="7"/>
      <c r="F24" s="42"/>
      <c r="G24" s="42"/>
      <c r="H24" s="7"/>
      <c r="I24" s="7"/>
    </row>
    <row r="25" spans="1:24" x14ac:dyDescent="0.25">
      <c r="B25" s="10"/>
      <c r="C25" s="10"/>
      <c r="D25" s="7"/>
      <c r="E25" s="7"/>
      <c r="F25" s="42"/>
      <c r="G25" s="42"/>
      <c r="H25" s="7"/>
      <c r="I25" s="7"/>
    </row>
    <row r="26" spans="1:24" x14ac:dyDescent="0.25">
      <c r="B26" s="10"/>
      <c r="C26" s="10"/>
      <c r="D26" s="7"/>
      <c r="E26" s="7"/>
      <c r="F26" s="42"/>
      <c r="G26" s="42"/>
      <c r="H26" s="7"/>
      <c r="I26" s="7"/>
    </row>
    <row r="27" spans="1:24" x14ac:dyDescent="0.25">
      <c r="B27" s="10"/>
      <c r="C27" s="10"/>
      <c r="D27" s="7"/>
      <c r="E27" s="7"/>
      <c r="F27" s="42"/>
      <c r="G27" s="42"/>
      <c r="H27" s="7"/>
      <c r="I27" s="7"/>
    </row>
    <row r="28" spans="1:24" x14ac:dyDescent="0.25">
      <c r="A28" s="254" t="s">
        <v>11</v>
      </c>
      <c r="B28" s="254"/>
      <c r="C28" s="254"/>
      <c r="D28" s="255" t="s">
        <v>12</v>
      </c>
      <c r="E28" s="255"/>
      <c r="F28" s="255" t="s">
        <v>13</v>
      </c>
      <c r="G28" s="255"/>
      <c r="H28" s="255" t="s">
        <v>36</v>
      </c>
      <c r="I28" s="255"/>
    </row>
    <row r="29" spans="1:24" x14ac:dyDescent="0.25">
      <c r="A29" s="253"/>
      <c r="B29" s="253"/>
      <c r="C29" s="18"/>
    </row>
    <row r="30" spans="1:24" x14ac:dyDescent="0.25">
      <c r="A30" s="253"/>
      <c r="B30" s="253"/>
      <c r="C30" s="18"/>
    </row>
  </sheetData>
  <mergeCells count="18">
    <mergeCell ref="A29:B29"/>
    <mergeCell ref="A30:B30"/>
    <mergeCell ref="B7:C7"/>
    <mergeCell ref="A5:I5"/>
    <mergeCell ref="B19:D19"/>
    <mergeCell ref="A20:I20"/>
    <mergeCell ref="E22:I22"/>
    <mergeCell ref="H23:I23"/>
    <mergeCell ref="A28:C28"/>
    <mergeCell ref="D28:E28"/>
    <mergeCell ref="F28:G28"/>
    <mergeCell ref="H28:I28"/>
    <mergeCell ref="A23:C23"/>
    <mergeCell ref="D23:E23"/>
    <mergeCell ref="F23:G23"/>
    <mergeCell ref="A1:D1"/>
    <mergeCell ref="A2:D2"/>
    <mergeCell ref="A3:D3"/>
  </mergeCells>
  <printOptions horizontalCentered="1"/>
  <pageMargins left="0.63" right="0.44" top="0.47" bottom="0.56999999999999995" header="0.19" footer="0.17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3"/>
  <sheetViews>
    <sheetView workbookViewId="0">
      <selection activeCell="A7" sqref="A7:XFD11"/>
    </sheetView>
  </sheetViews>
  <sheetFormatPr defaultRowHeight="16.5" x14ac:dyDescent="0.25"/>
  <cols>
    <col min="1" max="1" width="9" style="66" customWidth="1"/>
    <col min="2" max="2" width="19.28515625" style="67" customWidth="1"/>
    <col min="3" max="3" width="10" style="67" customWidth="1"/>
    <col min="4" max="4" width="12.42578125" style="67" customWidth="1"/>
    <col min="5" max="5" width="20.140625" style="77" customWidth="1"/>
    <col min="6" max="6" width="18.42578125" style="77" customWidth="1"/>
    <col min="7" max="7" width="13.28515625" style="77" customWidth="1"/>
    <col min="8" max="8" width="17.5703125" style="67" customWidth="1"/>
    <col min="9" max="9" width="12.85546875" style="67" customWidth="1"/>
    <col min="10" max="259" width="9.140625" style="67"/>
    <col min="260" max="260" width="31.85546875" style="67" customWidth="1"/>
    <col min="261" max="261" width="22.140625" style="67" customWidth="1"/>
    <col min="262" max="262" width="23.140625" style="67" customWidth="1"/>
    <col min="263" max="263" width="24.5703125" style="67" customWidth="1"/>
    <col min="264" max="264" width="30.140625" style="67" customWidth="1"/>
    <col min="265" max="515" width="9.140625" style="67"/>
    <col min="516" max="516" width="31.85546875" style="67" customWidth="1"/>
    <col min="517" max="517" width="22.140625" style="67" customWidth="1"/>
    <col min="518" max="518" width="23.140625" style="67" customWidth="1"/>
    <col min="519" max="519" width="24.5703125" style="67" customWidth="1"/>
    <col min="520" max="520" width="30.140625" style="67" customWidth="1"/>
    <col min="521" max="771" width="9.140625" style="67"/>
    <col min="772" max="772" width="31.85546875" style="67" customWidth="1"/>
    <col min="773" max="773" width="22.140625" style="67" customWidth="1"/>
    <col min="774" max="774" width="23.140625" style="67" customWidth="1"/>
    <col min="775" max="775" width="24.5703125" style="67" customWidth="1"/>
    <col min="776" max="776" width="30.140625" style="67" customWidth="1"/>
    <col min="777" max="1027" width="9.140625" style="67"/>
    <col min="1028" max="1028" width="31.85546875" style="67" customWidth="1"/>
    <col min="1029" max="1029" width="22.140625" style="67" customWidth="1"/>
    <col min="1030" max="1030" width="23.140625" style="67" customWidth="1"/>
    <col min="1031" max="1031" width="24.5703125" style="67" customWidth="1"/>
    <col min="1032" max="1032" width="30.140625" style="67" customWidth="1"/>
    <col min="1033" max="1283" width="9.140625" style="67"/>
    <col min="1284" max="1284" width="31.85546875" style="67" customWidth="1"/>
    <col min="1285" max="1285" width="22.140625" style="67" customWidth="1"/>
    <col min="1286" max="1286" width="23.140625" style="67" customWidth="1"/>
    <col min="1287" max="1287" width="24.5703125" style="67" customWidth="1"/>
    <col min="1288" max="1288" width="30.140625" style="67" customWidth="1"/>
    <col min="1289" max="1539" width="9.140625" style="67"/>
    <col min="1540" max="1540" width="31.85546875" style="67" customWidth="1"/>
    <col min="1541" max="1541" width="22.140625" style="67" customWidth="1"/>
    <col min="1542" max="1542" width="23.140625" style="67" customWidth="1"/>
    <col min="1543" max="1543" width="24.5703125" style="67" customWidth="1"/>
    <col min="1544" max="1544" width="30.140625" style="67" customWidth="1"/>
    <col min="1545" max="1795" width="9.140625" style="67"/>
    <col min="1796" max="1796" width="31.85546875" style="67" customWidth="1"/>
    <col min="1797" max="1797" width="22.140625" style="67" customWidth="1"/>
    <col min="1798" max="1798" width="23.140625" style="67" customWidth="1"/>
    <col min="1799" max="1799" width="24.5703125" style="67" customWidth="1"/>
    <col min="1800" max="1800" width="30.140625" style="67" customWidth="1"/>
    <col min="1801" max="2051" width="9.140625" style="67"/>
    <col min="2052" max="2052" width="31.85546875" style="67" customWidth="1"/>
    <col min="2053" max="2053" width="22.140625" style="67" customWidth="1"/>
    <col min="2054" max="2054" width="23.140625" style="67" customWidth="1"/>
    <col min="2055" max="2055" width="24.5703125" style="67" customWidth="1"/>
    <col min="2056" max="2056" width="30.140625" style="67" customWidth="1"/>
    <col min="2057" max="2307" width="9.140625" style="67"/>
    <col min="2308" max="2308" width="31.85546875" style="67" customWidth="1"/>
    <col min="2309" max="2309" width="22.140625" style="67" customWidth="1"/>
    <col min="2310" max="2310" width="23.140625" style="67" customWidth="1"/>
    <col min="2311" max="2311" width="24.5703125" style="67" customWidth="1"/>
    <col min="2312" max="2312" width="30.140625" style="67" customWidth="1"/>
    <col min="2313" max="2563" width="9.140625" style="67"/>
    <col min="2564" max="2564" width="31.85546875" style="67" customWidth="1"/>
    <col min="2565" max="2565" width="22.140625" style="67" customWidth="1"/>
    <col min="2566" max="2566" width="23.140625" style="67" customWidth="1"/>
    <col min="2567" max="2567" width="24.5703125" style="67" customWidth="1"/>
    <col min="2568" max="2568" width="30.140625" style="67" customWidth="1"/>
    <col min="2569" max="2819" width="9.140625" style="67"/>
    <col min="2820" max="2820" width="31.85546875" style="67" customWidth="1"/>
    <col min="2821" max="2821" width="22.140625" style="67" customWidth="1"/>
    <col min="2822" max="2822" width="23.140625" style="67" customWidth="1"/>
    <col min="2823" max="2823" width="24.5703125" style="67" customWidth="1"/>
    <col min="2824" max="2824" width="30.140625" style="67" customWidth="1"/>
    <col min="2825" max="3075" width="9.140625" style="67"/>
    <col min="3076" max="3076" width="31.85546875" style="67" customWidth="1"/>
    <col min="3077" max="3077" width="22.140625" style="67" customWidth="1"/>
    <col min="3078" max="3078" width="23.140625" style="67" customWidth="1"/>
    <col min="3079" max="3079" width="24.5703125" style="67" customWidth="1"/>
    <col min="3080" max="3080" width="30.140625" style="67" customWidth="1"/>
    <col min="3081" max="3331" width="9.140625" style="67"/>
    <col min="3332" max="3332" width="31.85546875" style="67" customWidth="1"/>
    <col min="3333" max="3333" width="22.140625" style="67" customWidth="1"/>
    <col min="3334" max="3334" width="23.140625" style="67" customWidth="1"/>
    <col min="3335" max="3335" width="24.5703125" style="67" customWidth="1"/>
    <col min="3336" max="3336" width="30.140625" style="67" customWidth="1"/>
    <col min="3337" max="3587" width="9.140625" style="67"/>
    <col min="3588" max="3588" width="31.85546875" style="67" customWidth="1"/>
    <col min="3589" max="3589" width="22.140625" style="67" customWidth="1"/>
    <col min="3590" max="3590" width="23.140625" style="67" customWidth="1"/>
    <col min="3591" max="3591" width="24.5703125" style="67" customWidth="1"/>
    <col min="3592" max="3592" width="30.140625" style="67" customWidth="1"/>
    <col min="3593" max="3843" width="9.140625" style="67"/>
    <col min="3844" max="3844" width="31.85546875" style="67" customWidth="1"/>
    <col min="3845" max="3845" width="22.140625" style="67" customWidth="1"/>
    <col min="3846" max="3846" width="23.140625" style="67" customWidth="1"/>
    <col min="3847" max="3847" width="24.5703125" style="67" customWidth="1"/>
    <col min="3848" max="3848" width="30.140625" style="67" customWidth="1"/>
    <col min="3849" max="4099" width="9.140625" style="67"/>
    <col min="4100" max="4100" width="31.85546875" style="67" customWidth="1"/>
    <col min="4101" max="4101" width="22.140625" style="67" customWidth="1"/>
    <col min="4102" max="4102" width="23.140625" style="67" customWidth="1"/>
    <col min="4103" max="4103" width="24.5703125" style="67" customWidth="1"/>
    <col min="4104" max="4104" width="30.140625" style="67" customWidth="1"/>
    <col min="4105" max="4355" width="9.140625" style="67"/>
    <col min="4356" max="4356" width="31.85546875" style="67" customWidth="1"/>
    <col min="4357" max="4357" width="22.140625" style="67" customWidth="1"/>
    <col min="4358" max="4358" width="23.140625" style="67" customWidth="1"/>
    <col min="4359" max="4359" width="24.5703125" style="67" customWidth="1"/>
    <col min="4360" max="4360" width="30.140625" style="67" customWidth="1"/>
    <col min="4361" max="4611" width="9.140625" style="67"/>
    <col min="4612" max="4612" width="31.85546875" style="67" customWidth="1"/>
    <col min="4613" max="4613" width="22.140625" style="67" customWidth="1"/>
    <col min="4614" max="4614" width="23.140625" style="67" customWidth="1"/>
    <col min="4615" max="4615" width="24.5703125" style="67" customWidth="1"/>
    <col min="4616" max="4616" width="30.140625" style="67" customWidth="1"/>
    <col min="4617" max="4867" width="9.140625" style="67"/>
    <col min="4868" max="4868" width="31.85546875" style="67" customWidth="1"/>
    <col min="4869" max="4869" width="22.140625" style="67" customWidth="1"/>
    <col min="4870" max="4870" width="23.140625" style="67" customWidth="1"/>
    <col min="4871" max="4871" width="24.5703125" style="67" customWidth="1"/>
    <col min="4872" max="4872" width="30.140625" style="67" customWidth="1"/>
    <col min="4873" max="5123" width="9.140625" style="67"/>
    <col min="5124" max="5124" width="31.85546875" style="67" customWidth="1"/>
    <col min="5125" max="5125" width="22.140625" style="67" customWidth="1"/>
    <col min="5126" max="5126" width="23.140625" style="67" customWidth="1"/>
    <col min="5127" max="5127" width="24.5703125" style="67" customWidth="1"/>
    <col min="5128" max="5128" width="30.140625" style="67" customWidth="1"/>
    <col min="5129" max="5379" width="9.140625" style="67"/>
    <col min="5380" max="5380" width="31.85546875" style="67" customWidth="1"/>
    <col min="5381" max="5381" width="22.140625" style="67" customWidth="1"/>
    <col min="5382" max="5382" width="23.140625" style="67" customWidth="1"/>
    <col min="5383" max="5383" width="24.5703125" style="67" customWidth="1"/>
    <col min="5384" max="5384" width="30.140625" style="67" customWidth="1"/>
    <col min="5385" max="5635" width="9.140625" style="67"/>
    <col min="5636" max="5636" width="31.85546875" style="67" customWidth="1"/>
    <col min="5637" max="5637" width="22.140625" style="67" customWidth="1"/>
    <col min="5638" max="5638" width="23.140625" style="67" customWidth="1"/>
    <col min="5639" max="5639" width="24.5703125" style="67" customWidth="1"/>
    <col min="5640" max="5640" width="30.140625" style="67" customWidth="1"/>
    <col min="5641" max="5891" width="9.140625" style="67"/>
    <col min="5892" max="5892" width="31.85546875" style="67" customWidth="1"/>
    <col min="5893" max="5893" width="22.140625" style="67" customWidth="1"/>
    <col min="5894" max="5894" width="23.140625" style="67" customWidth="1"/>
    <col min="5895" max="5895" width="24.5703125" style="67" customWidth="1"/>
    <col min="5896" max="5896" width="30.140625" style="67" customWidth="1"/>
    <col min="5897" max="6147" width="9.140625" style="67"/>
    <col min="6148" max="6148" width="31.85546875" style="67" customWidth="1"/>
    <col min="6149" max="6149" width="22.140625" style="67" customWidth="1"/>
    <col min="6150" max="6150" width="23.140625" style="67" customWidth="1"/>
    <col min="6151" max="6151" width="24.5703125" style="67" customWidth="1"/>
    <col min="6152" max="6152" width="30.140625" style="67" customWidth="1"/>
    <col min="6153" max="6403" width="9.140625" style="67"/>
    <col min="6404" max="6404" width="31.85546875" style="67" customWidth="1"/>
    <col min="6405" max="6405" width="22.140625" style="67" customWidth="1"/>
    <col min="6406" max="6406" width="23.140625" style="67" customWidth="1"/>
    <col min="6407" max="6407" width="24.5703125" style="67" customWidth="1"/>
    <col min="6408" max="6408" width="30.140625" style="67" customWidth="1"/>
    <col min="6409" max="6659" width="9.140625" style="67"/>
    <col min="6660" max="6660" width="31.85546875" style="67" customWidth="1"/>
    <col min="6661" max="6661" width="22.140625" style="67" customWidth="1"/>
    <col min="6662" max="6662" width="23.140625" style="67" customWidth="1"/>
    <col min="6663" max="6663" width="24.5703125" style="67" customWidth="1"/>
    <col min="6664" max="6664" width="30.140625" style="67" customWidth="1"/>
    <col min="6665" max="6915" width="9.140625" style="67"/>
    <col min="6916" max="6916" width="31.85546875" style="67" customWidth="1"/>
    <col min="6917" max="6917" width="22.140625" style="67" customWidth="1"/>
    <col min="6918" max="6918" width="23.140625" style="67" customWidth="1"/>
    <col min="6919" max="6919" width="24.5703125" style="67" customWidth="1"/>
    <col min="6920" max="6920" width="30.140625" style="67" customWidth="1"/>
    <col min="6921" max="7171" width="9.140625" style="67"/>
    <col min="7172" max="7172" width="31.85546875" style="67" customWidth="1"/>
    <col min="7173" max="7173" width="22.140625" style="67" customWidth="1"/>
    <col min="7174" max="7174" width="23.140625" style="67" customWidth="1"/>
    <col min="7175" max="7175" width="24.5703125" style="67" customWidth="1"/>
    <col min="7176" max="7176" width="30.140625" style="67" customWidth="1"/>
    <col min="7177" max="7427" width="9.140625" style="67"/>
    <col min="7428" max="7428" width="31.85546875" style="67" customWidth="1"/>
    <col min="7429" max="7429" width="22.140625" style="67" customWidth="1"/>
    <col min="7430" max="7430" width="23.140625" style="67" customWidth="1"/>
    <col min="7431" max="7431" width="24.5703125" style="67" customWidth="1"/>
    <col min="7432" max="7432" width="30.140625" style="67" customWidth="1"/>
    <col min="7433" max="7683" width="9.140625" style="67"/>
    <col min="7684" max="7684" width="31.85546875" style="67" customWidth="1"/>
    <col min="7685" max="7685" width="22.140625" style="67" customWidth="1"/>
    <col min="7686" max="7686" width="23.140625" style="67" customWidth="1"/>
    <col min="7687" max="7687" width="24.5703125" style="67" customWidth="1"/>
    <col min="7688" max="7688" width="30.140625" style="67" customWidth="1"/>
    <col min="7689" max="7939" width="9.140625" style="67"/>
    <col min="7940" max="7940" width="31.85546875" style="67" customWidth="1"/>
    <col min="7941" max="7941" width="22.140625" style="67" customWidth="1"/>
    <col min="7942" max="7942" width="23.140625" style="67" customWidth="1"/>
    <col min="7943" max="7943" width="24.5703125" style="67" customWidth="1"/>
    <col min="7944" max="7944" width="30.140625" style="67" customWidth="1"/>
    <col min="7945" max="8195" width="9.140625" style="67"/>
    <col min="8196" max="8196" width="31.85546875" style="67" customWidth="1"/>
    <col min="8197" max="8197" width="22.140625" style="67" customWidth="1"/>
    <col min="8198" max="8198" width="23.140625" style="67" customWidth="1"/>
    <col min="8199" max="8199" width="24.5703125" style="67" customWidth="1"/>
    <col min="8200" max="8200" width="30.140625" style="67" customWidth="1"/>
    <col min="8201" max="8451" width="9.140625" style="67"/>
    <col min="8452" max="8452" width="31.85546875" style="67" customWidth="1"/>
    <col min="8453" max="8453" width="22.140625" style="67" customWidth="1"/>
    <col min="8454" max="8454" width="23.140625" style="67" customWidth="1"/>
    <col min="8455" max="8455" width="24.5703125" style="67" customWidth="1"/>
    <col min="8456" max="8456" width="30.140625" style="67" customWidth="1"/>
    <col min="8457" max="8707" width="9.140625" style="67"/>
    <col min="8708" max="8708" width="31.85546875" style="67" customWidth="1"/>
    <col min="8709" max="8709" width="22.140625" style="67" customWidth="1"/>
    <col min="8710" max="8710" width="23.140625" style="67" customWidth="1"/>
    <col min="8711" max="8711" width="24.5703125" style="67" customWidth="1"/>
    <col min="8712" max="8712" width="30.140625" style="67" customWidth="1"/>
    <col min="8713" max="8963" width="9.140625" style="67"/>
    <col min="8964" max="8964" width="31.85546875" style="67" customWidth="1"/>
    <col min="8965" max="8965" width="22.140625" style="67" customWidth="1"/>
    <col min="8966" max="8966" width="23.140625" style="67" customWidth="1"/>
    <col min="8967" max="8967" width="24.5703125" style="67" customWidth="1"/>
    <col min="8968" max="8968" width="30.140625" style="67" customWidth="1"/>
    <col min="8969" max="9219" width="9.140625" style="67"/>
    <col min="9220" max="9220" width="31.85546875" style="67" customWidth="1"/>
    <col min="9221" max="9221" width="22.140625" style="67" customWidth="1"/>
    <col min="9222" max="9222" width="23.140625" style="67" customWidth="1"/>
    <col min="9223" max="9223" width="24.5703125" style="67" customWidth="1"/>
    <col min="9224" max="9224" width="30.140625" style="67" customWidth="1"/>
    <col min="9225" max="9475" width="9.140625" style="67"/>
    <col min="9476" max="9476" width="31.85546875" style="67" customWidth="1"/>
    <col min="9477" max="9477" width="22.140625" style="67" customWidth="1"/>
    <col min="9478" max="9478" width="23.140625" style="67" customWidth="1"/>
    <col min="9479" max="9479" width="24.5703125" style="67" customWidth="1"/>
    <col min="9480" max="9480" width="30.140625" style="67" customWidth="1"/>
    <col min="9481" max="9731" width="9.140625" style="67"/>
    <col min="9732" max="9732" width="31.85546875" style="67" customWidth="1"/>
    <col min="9733" max="9733" width="22.140625" style="67" customWidth="1"/>
    <col min="9734" max="9734" width="23.140625" style="67" customWidth="1"/>
    <col min="9735" max="9735" width="24.5703125" style="67" customWidth="1"/>
    <col min="9736" max="9736" width="30.140625" style="67" customWidth="1"/>
    <col min="9737" max="9987" width="9.140625" style="67"/>
    <col min="9988" max="9988" width="31.85546875" style="67" customWidth="1"/>
    <col min="9989" max="9989" width="22.140625" style="67" customWidth="1"/>
    <col min="9990" max="9990" width="23.140625" style="67" customWidth="1"/>
    <col min="9991" max="9991" width="24.5703125" style="67" customWidth="1"/>
    <col min="9992" max="9992" width="30.140625" style="67" customWidth="1"/>
    <col min="9993" max="10243" width="9.140625" style="67"/>
    <col min="10244" max="10244" width="31.85546875" style="67" customWidth="1"/>
    <col min="10245" max="10245" width="22.140625" style="67" customWidth="1"/>
    <col min="10246" max="10246" width="23.140625" style="67" customWidth="1"/>
    <col min="10247" max="10247" width="24.5703125" style="67" customWidth="1"/>
    <col min="10248" max="10248" width="30.140625" style="67" customWidth="1"/>
    <col min="10249" max="10499" width="9.140625" style="67"/>
    <col min="10500" max="10500" width="31.85546875" style="67" customWidth="1"/>
    <col min="10501" max="10501" width="22.140625" style="67" customWidth="1"/>
    <col min="10502" max="10502" width="23.140625" style="67" customWidth="1"/>
    <col min="10503" max="10503" width="24.5703125" style="67" customWidth="1"/>
    <col min="10504" max="10504" width="30.140625" style="67" customWidth="1"/>
    <col min="10505" max="10755" width="9.140625" style="67"/>
    <col min="10756" max="10756" width="31.85546875" style="67" customWidth="1"/>
    <col min="10757" max="10757" width="22.140625" style="67" customWidth="1"/>
    <col min="10758" max="10758" width="23.140625" style="67" customWidth="1"/>
    <col min="10759" max="10759" width="24.5703125" style="67" customWidth="1"/>
    <col min="10760" max="10760" width="30.140625" style="67" customWidth="1"/>
    <col min="10761" max="11011" width="9.140625" style="67"/>
    <col min="11012" max="11012" width="31.85546875" style="67" customWidth="1"/>
    <col min="11013" max="11013" width="22.140625" style="67" customWidth="1"/>
    <col min="11014" max="11014" width="23.140625" style="67" customWidth="1"/>
    <col min="11015" max="11015" width="24.5703125" style="67" customWidth="1"/>
    <col min="11016" max="11016" width="30.140625" style="67" customWidth="1"/>
    <col min="11017" max="11267" width="9.140625" style="67"/>
    <col min="11268" max="11268" width="31.85546875" style="67" customWidth="1"/>
    <col min="11269" max="11269" width="22.140625" style="67" customWidth="1"/>
    <col min="11270" max="11270" width="23.140625" style="67" customWidth="1"/>
    <col min="11271" max="11271" width="24.5703125" style="67" customWidth="1"/>
    <col min="11272" max="11272" width="30.140625" style="67" customWidth="1"/>
    <col min="11273" max="11523" width="9.140625" style="67"/>
    <col min="11524" max="11524" width="31.85546875" style="67" customWidth="1"/>
    <col min="11525" max="11525" width="22.140625" style="67" customWidth="1"/>
    <col min="11526" max="11526" width="23.140625" style="67" customWidth="1"/>
    <col min="11527" max="11527" width="24.5703125" style="67" customWidth="1"/>
    <col min="11528" max="11528" width="30.140625" style="67" customWidth="1"/>
    <col min="11529" max="11779" width="9.140625" style="67"/>
    <col min="11780" max="11780" width="31.85546875" style="67" customWidth="1"/>
    <col min="11781" max="11781" width="22.140625" style="67" customWidth="1"/>
    <col min="11782" max="11782" width="23.140625" style="67" customWidth="1"/>
    <col min="11783" max="11783" width="24.5703125" style="67" customWidth="1"/>
    <col min="11784" max="11784" width="30.140625" style="67" customWidth="1"/>
    <col min="11785" max="12035" width="9.140625" style="67"/>
    <col min="12036" max="12036" width="31.85546875" style="67" customWidth="1"/>
    <col min="12037" max="12037" width="22.140625" style="67" customWidth="1"/>
    <col min="12038" max="12038" width="23.140625" style="67" customWidth="1"/>
    <col min="12039" max="12039" width="24.5703125" style="67" customWidth="1"/>
    <col min="12040" max="12040" width="30.140625" style="67" customWidth="1"/>
    <col min="12041" max="12291" width="9.140625" style="67"/>
    <col min="12292" max="12292" width="31.85546875" style="67" customWidth="1"/>
    <col min="12293" max="12293" width="22.140625" style="67" customWidth="1"/>
    <col min="12294" max="12294" width="23.140625" style="67" customWidth="1"/>
    <col min="12295" max="12295" width="24.5703125" style="67" customWidth="1"/>
    <col min="12296" max="12296" width="30.140625" style="67" customWidth="1"/>
    <col min="12297" max="12547" width="9.140625" style="67"/>
    <col min="12548" max="12548" width="31.85546875" style="67" customWidth="1"/>
    <col min="12549" max="12549" width="22.140625" style="67" customWidth="1"/>
    <col min="12550" max="12550" width="23.140625" style="67" customWidth="1"/>
    <col min="12551" max="12551" width="24.5703125" style="67" customWidth="1"/>
    <col min="12552" max="12552" width="30.140625" style="67" customWidth="1"/>
    <col min="12553" max="12803" width="9.140625" style="67"/>
    <col min="12804" max="12804" width="31.85546875" style="67" customWidth="1"/>
    <col min="12805" max="12805" width="22.140625" style="67" customWidth="1"/>
    <col min="12806" max="12806" width="23.140625" style="67" customWidth="1"/>
    <col min="12807" max="12807" width="24.5703125" style="67" customWidth="1"/>
    <col min="12808" max="12808" width="30.140625" style="67" customWidth="1"/>
    <col min="12809" max="13059" width="9.140625" style="67"/>
    <col min="13060" max="13060" width="31.85546875" style="67" customWidth="1"/>
    <col min="13061" max="13061" width="22.140625" style="67" customWidth="1"/>
    <col min="13062" max="13062" width="23.140625" style="67" customWidth="1"/>
    <col min="13063" max="13063" width="24.5703125" style="67" customWidth="1"/>
    <col min="13064" max="13064" width="30.140625" style="67" customWidth="1"/>
    <col min="13065" max="13315" width="9.140625" style="67"/>
    <col min="13316" max="13316" width="31.85546875" style="67" customWidth="1"/>
    <col min="13317" max="13317" width="22.140625" style="67" customWidth="1"/>
    <col min="13318" max="13318" width="23.140625" style="67" customWidth="1"/>
    <col min="13319" max="13319" width="24.5703125" style="67" customWidth="1"/>
    <col min="13320" max="13320" width="30.140625" style="67" customWidth="1"/>
    <col min="13321" max="13571" width="9.140625" style="67"/>
    <col min="13572" max="13572" width="31.85546875" style="67" customWidth="1"/>
    <col min="13573" max="13573" width="22.140625" style="67" customWidth="1"/>
    <col min="13574" max="13574" width="23.140625" style="67" customWidth="1"/>
    <col min="13575" max="13575" width="24.5703125" style="67" customWidth="1"/>
    <col min="13576" max="13576" width="30.140625" style="67" customWidth="1"/>
    <col min="13577" max="13827" width="9.140625" style="67"/>
    <col min="13828" max="13828" width="31.85546875" style="67" customWidth="1"/>
    <col min="13829" max="13829" width="22.140625" style="67" customWidth="1"/>
    <col min="13830" max="13830" width="23.140625" style="67" customWidth="1"/>
    <col min="13831" max="13831" width="24.5703125" style="67" customWidth="1"/>
    <col min="13832" max="13832" width="30.140625" style="67" customWidth="1"/>
    <col min="13833" max="14083" width="9.140625" style="67"/>
    <col min="14084" max="14084" width="31.85546875" style="67" customWidth="1"/>
    <col min="14085" max="14085" width="22.140625" style="67" customWidth="1"/>
    <col min="14086" max="14086" width="23.140625" style="67" customWidth="1"/>
    <col min="14087" max="14087" width="24.5703125" style="67" customWidth="1"/>
    <col min="14088" max="14088" width="30.140625" style="67" customWidth="1"/>
    <col min="14089" max="14339" width="9.140625" style="67"/>
    <col min="14340" max="14340" width="31.85546875" style="67" customWidth="1"/>
    <col min="14341" max="14341" width="22.140625" style="67" customWidth="1"/>
    <col min="14342" max="14342" width="23.140625" style="67" customWidth="1"/>
    <col min="14343" max="14343" width="24.5703125" style="67" customWidth="1"/>
    <col min="14344" max="14344" width="30.140625" style="67" customWidth="1"/>
    <col min="14345" max="14595" width="9.140625" style="67"/>
    <col min="14596" max="14596" width="31.85546875" style="67" customWidth="1"/>
    <col min="14597" max="14597" width="22.140625" style="67" customWidth="1"/>
    <col min="14598" max="14598" width="23.140625" style="67" customWidth="1"/>
    <col min="14599" max="14599" width="24.5703125" style="67" customWidth="1"/>
    <col min="14600" max="14600" width="30.140625" style="67" customWidth="1"/>
    <col min="14601" max="14851" width="9.140625" style="67"/>
    <col min="14852" max="14852" width="31.85546875" style="67" customWidth="1"/>
    <col min="14853" max="14853" width="22.140625" style="67" customWidth="1"/>
    <col min="14854" max="14854" width="23.140625" style="67" customWidth="1"/>
    <col min="14855" max="14855" width="24.5703125" style="67" customWidth="1"/>
    <col min="14856" max="14856" width="30.140625" style="67" customWidth="1"/>
    <col min="14857" max="15107" width="9.140625" style="67"/>
    <col min="15108" max="15108" width="31.85546875" style="67" customWidth="1"/>
    <col min="15109" max="15109" width="22.140625" style="67" customWidth="1"/>
    <col min="15110" max="15110" width="23.140625" style="67" customWidth="1"/>
    <col min="15111" max="15111" width="24.5703125" style="67" customWidth="1"/>
    <col min="15112" max="15112" width="30.140625" style="67" customWidth="1"/>
    <col min="15113" max="15363" width="9.140625" style="67"/>
    <col min="15364" max="15364" width="31.85546875" style="67" customWidth="1"/>
    <col min="15365" max="15365" width="22.140625" style="67" customWidth="1"/>
    <col min="15366" max="15366" width="23.140625" style="67" customWidth="1"/>
    <col min="15367" max="15367" width="24.5703125" style="67" customWidth="1"/>
    <col min="15368" max="15368" width="30.140625" style="67" customWidth="1"/>
    <col min="15369" max="15619" width="9.140625" style="67"/>
    <col min="15620" max="15620" width="31.85546875" style="67" customWidth="1"/>
    <col min="15621" max="15621" width="22.140625" style="67" customWidth="1"/>
    <col min="15622" max="15622" width="23.140625" style="67" customWidth="1"/>
    <col min="15623" max="15623" width="24.5703125" style="67" customWidth="1"/>
    <col min="15624" max="15624" width="30.140625" style="67" customWidth="1"/>
    <col min="15625" max="15875" width="9.140625" style="67"/>
    <col min="15876" max="15876" width="31.85546875" style="67" customWidth="1"/>
    <col min="15877" max="15877" width="22.140625" style="67" customWidth="1"/>
    <col min="15878" max="15878" width="23.140625" style="67" customWidth="1"/>
    <col min="15879" max="15879" width="24.5703125" style="67" customWidth="1"/>
    <col min="15880" max="15880" width="30.140625" style="67" customWidth="1"/>
    <col min="15881" max="16131" width="9.140625" style="67"/>
    <col min="16132" max="16132" width="31.85546875" style="67" customWidth="1"/>
    <col min="16133" max="16133" width="22.140625" style="67" customWidth="1"/>
    <col min="16134" max="16134" width="23.140625" style="67" customWidth="1"/>
    <col min="16135" max="16135" width="24.5703125" style="67" customWidth="1"/>
    <col min="16136" max="16136" width="30.140625" style="67" customWidth="1"/>
    <col min="16137" max="16384" width="9.140625" style="67"/>
  </cols>
  <sheetData>
    <row r="1" spans="1:24" s="63" customFormat="1" x14ac:dyDescent="0.25">
      <c r="A1" s="286" t="s">
        <v>28</v>
      </c>
      <c r="B1" s="286"/>
      <c r="C1" s="286"/>
      <c r="D1" s="286"/>
      <c r="E1" s="62"/>
      <c r="G1" s="64" t="s">
        <v>0</v>
      </c>
      <c r="H1" s="62"/>
    </row>
    <row r="2" spans="1:24" s="63" customFormat="1" x14ac:dyDescent="0.25">
      <c r="A2" s="286" t="s">
        <v>29</v>
      </c>
      <c r="B2" s="286"/>
      <c r="C2" s="286"/>
      <c r="D2" s="286"/>
      <c r="E2" s="62"/>
      <c r="G2" s="64" t="s">
        <v>1</v>
      </c>
      <c r="H2" s="62"/>
    </row>
    <row r="3" spans="1:24" s="63" customFormat="1" x14ac:dyDescent="0.25">
      <c r="A3" s="287" t="s">
        <v>30</v>
      </c>
      <c r="B3" s="287"/>
      <c r="C3" s="287"/>
      <c r="D3" s="287"/>
      <c r="E3" s="62"/>
      <c r="F3" s="65"/>
      <c r="G3" s="65"/>
      <c r="H3" s="62"/>
    </row>
    <row r="4" spans="1:24" x14ac:dyDescent="0.25">
      <c r="D4" s="68"/>
      <c r="E4" s="69"/>
      <c r="F4" s="69"/>
      <c r="G4" s="69"/>
    </row>
    <row r="5" spans="1:24" ht="66.75" customHeight="1" x14ac:dyDescent="0.25">
      <c r="A5" s="290" t="s">
        <v>65</v>
      </c>
      <c r="B5" s="290"/>
      <c r="C5" s="290"/>
      <c r="D5" s="290"/>
      <c r="E5" s="290"/>
      <c r="F5" s="290"/>
      <c r="G5" s="290"/>
      <c r="H5" s="290"/>
      <c r="I5" s="290"/>
    </row>
    <row r="6" spans="1:24" s="70" customFormat="1" ht="40.5" customHeight="1" x14ac:dyDescent="0.25">
      <c r="A6" s="78" t="s">
        <v>2</v>
      </c>
      <c r="B6" s="291" t="s">
        <v>3</v>
      </c>
      <c r="C6" s="291"/>
      <c r="D6" s="79" t="s">
        <v>4</v>
      </c>
      <c r="E6" s="79" t="s">
        <v>5</v>
      </c>
      <c r="F6" s="79" t="s">
        <v>34</v>
      </c>
      <c r="G6" s="79" t="s">
        <v>35</v>
      </c>
      <c r="H6" s="78" t="s">
        <v>26</v>
      </c>
      <c r="I6" s="78" t="s">
        <v>24</v>
      </c>
    </row>
    <row r="7" spans="1:24" s="70" customFormat="1" ht="30" customHeight="1" x14ac:dyDescent="0.25">
      <c r="A7" s="80">
        <v>1</v>
      </c>
      <c r="B7" s="81" t="s">
        <v>16</v>
      </c>
      <c r="C7" s="82" t="s">
        <v>17</v>
      </c>
      <c r="D7" s="80">
        <v>1</v>
      </c>
      <c r="E7" s="83">
        <v>100000</v>
      </c>
      <c r="F7" s="81">
        <v>50000</v>
      </c>
      <c r="G7" s="81">
        <f>E7+F7</f>
        <v>150000</v>
      </c>
      <c r="H7" s="84"/>
      <c r="I7" s="84"/>
    </row>
    <row r="8" spans="1:24" s="70" customFormat="1" ht="30" customHeight="1" x14ac:dyDescent="0.25">
      <c r="A8" s="80">
        <v>2</v>
      </c>
      <c r="B8" s="81" t="s">
        <v>52</v>
      </c>
      <c r="C8" s="82" t="s">
        <v>53</v>
      </c>
      <c r="D8" s="80">
        <v>1</v>
      </c>
      <c r="E8" s="83">
        <v>100000</v>
      </c>
      <c r="F8" s="81"/>
      <c r="G8" s="81">
        <f t="shared" ref="G8:G12" si="0">E8+F8</f>
        <v>100000</v>
      </c>
      <c r="H8" s="84"/>
      <c r="I8" s="84"/>
    </row>
    <row r="9" spans="1:24" s="70" customFormat="1" ht="30" customHeight="1" x14ac:dyDescent="0.25">
      <c r="A9" s="80">
        <v>3</v>
      </c>
      <c r="B9" s="81" t="s">
        <v>66</v>
      </c>
      <c r="C9" s="82" t="s">
        <v>63</v>
      </c>
      <c r="D9" s="80">
        <v>1</v>
      </c>
      <c r="E9" s="83">
        <v>100000</v>
      </c>
      <c r="F9" s="81"/>
      <c r="G9" s="81">
        <f t="shared" si="0"/>
        <v>100000</v>
      </c>
      <c r="H9" s="84"/>
      <c r="I9" s="84"/>
    </row>
    <row r="10" spans="1:24" s="70" customFormat="1" ht="30" customHeight="1" x14ac:dyDescent="0.25">
      <c r="A10" s="80">
        <v>4</v>
      </c>
      <c r="B10" s="81" t="s">
        <v>21</v>
      </c>
      <c r="C10" s="82" t="s">
        <v>22</v>
      </c>
      <c r="D10" s="80">
        <v>2</v>
      </c>
      <c r="E10" s="83">
        <v>200000</v>
      </c>
      <c r="F10" s="81">
        <v>50000</v>
      </c>
      <c r="G10" s="81">
        <f t="shared" si="0"/>
        <v>250000</v>
      </c>
      <c r="H10" s="84"/>
      <c r="I10" s="84"/>
    </row>
    <row r="11" spans="1:24" s="70" customFormat="1" ht="30" customHeight="1" x14ac:dyDescent="0.25">
      <c r="A11" s="80">
        <v>5</v>
      </c>
      <c r="B11" s="81" t="s">
        <v>81</v>
      </c>
      <c r="C11" s="82" t="s">
        <v>79</v>
      </c>
      <c r="D11" s="80">
        <v>1</v>
      </c>
      <c r="E11" s="83">
        <v>100000</v>
      </c>
      <c r="F11" s="81"/>
      <c r="G11" s="81">
        <f t="shared" si="0"/>
        <v>100000</v>
      </c>
      <c r="H11" s="84"/>
      <c r="I11" s="84"/>
    </row>
    <row r="12" spans="1:24" s="70" customFormat="1" ht="30" customHeight="1" x14ac:dyDescent="0.25">
      <c r="A12" s="83"/>
      <c r="B12" s="291" t="s">
        <v>6</v>
      </c>
      <c r="C12" s="291"/>
      <c r="D12" s="291"/>
      <c r="E12" s="78">
        <f>SUM(E7:E11)</f>
        <v>600000</v>
      </c>
      <c r="F12" s="78">
        <f>SUM(F7:F11)</f>
        <v>100000</v>
      </c>
      <c r="G12" s="82">
        <f t="shared" si="0"/>
        <v>700000</v>
      </c>
      <c r="H12" s="84"/>
      <c r="I12" s="84"/>
    </row>
    <row r="13" spans="1:24" s="70" customFormat="1" ht="30" customHeight="1" x14ac:dyDescent="0.25">
      <c r="A13" s="292" t="s">
        <v>82</v>
      </c>
      <c r="B13" s="292"/>
      <c r="C13" s="292"/>
      <c r="D13" s="292"/>
      <c r="E13" s="292"/>
      <c r="F13" s="292"/>
      <c r="G13" s="292"/>
      <c r="H13" s="292"/>
      <c r="I13" s="292"/>
    </row>
    <row r="14" spans="1:24" s="70" customFormat="1" ht="11.25" customHeight="1" x14ac:dyDescent="0.25">
      <c r="A14" s="72"/>
      <c r="B14" s="72"/>
      <c r="C14" s="72"/>
      <c r="D14" s="72"/>
      <c r="E14" s="72"/>
      <c r="F14" s="72"/>
      <c r="G14" s="72"/>
      <c r="H14" s="72"/>
      <c r="I14" s="72"/>
    </row>
    <row r="15" spans="1:24" s="70" customFormat="1" ht="23.25" customHeight="1" x14ac:dyDescent="0.25">
      <c r="A15" s="66"/>
      <c r="B15" s="67"/>
      <c r="C15" s="67"/>
      <c r="D15" s="67"/>
      <c r="E15" s="293" t="s">
        <v>27</v>
      </c>
      <c r="F15" s="293"/>
      <c r="G15" s="293"/>
      <c r="H15" s="293"/>
      <c r="I15" s="293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</row>
    <row r="16" spans="1:24" ht="21" customHeight="1" x14ac:dyDescent="0.25">
      <c r="A16" s="294" t="s">
        <v>7</v>
      </c>
      <c r="B16" s="294"/>
      <c r="C16" s="294"/>
      <c r="D16" s="287" t="s">
        <v>8</v>
      </c>
      <c r="E16" s="287"/>
      <c r="F16" s="295" t="s">
        <v>9</v>
      </c>
      <c r="G16" s="295"/>
      <c r="H16" s="287" t="s">
        <v>10</v>
      </c>
      <c r="I16" s="287"/>
    </row>
    <row r="17" spans="1:9" x14ac:dyDescent="0.25">
      <c r="B17" s="73"/>
      <c r="C17" s="73"/>
      <c r="D17" s="74"/>
      <c r="E17" s="74"/>
      <c r="F17" s="75"/>
      <c r="G17" s="75"/>
      <c r="H17" s="74"/>
      <c r="I17" s="74"/>
    </row>
    <row r="18" spans="1:9" x14ac:dyDescent="0.25">
      <c r="B18" s="73"/>
      <c r="C18" s="73"/>
      <c r="D18" s="74"/>
      <c r="E18" s="74"/>
      <c r="F18" s="75"/>
      <c r="G18" s="75"/>
      <c r="H18" s="74"/>
      <c r="I18" s="74"/>
    </row>
    <row r="19" spans="1:9" x14ac:dyDescent="0.25">
      <c r="B19" s="73"/>
      <c r="C19" s="73"/>
      <c r="D19" s="74"/>
      <c r="E19" s="74"/>
      <c r="F19" s="75"/>
      <c r="G19" s="75"/>
      <c r="H19" s="74"/>
      <c r="I19" s="74"/>
    </row>
    <row r="20" spans="1:9" x14ac:dyDescent="0.25">
      <c r="B20" s="73"/>
      <c r="C20" s="73"/>
      <c r="D20" s="74"/>
      <c r="E20" s="74"/>
      <c r="F20" s="75"/>
      <c r="G20" s="75"/>
      <c r="H20" s="74"/>
      <c r="I20" s="74"/>
    </row>
    <row r="21" spans="1:9" x14ac:dyDescent="0.25">
      <c r="A21" s="288" t="s">
        <v>11</v>
      </c>
      <c r="B21" s="288"/>
      <c r="C21" s="288"/>
      <c r="D21" s="287" t="s">
        <v>12</v>
      </c>
      <c r="E21" s="287"/>
      <c r="F21" s="287" t="s">
        <v>13</v>
      </c>
      <c r="G21" s="287"/>
      <c r="H21" s="287" t="s">
        <v>36</v>
      </c>
      <c r="I21" s="287"/>
    </row>
    <row r="22" spans="1:9" x14ac:dyDescent="0.25">
      <c r="A22" s="289"/>
      <c r="B22" s="289"/>
      <c r="C22" s="76"/>
    </row>
    <row r="23" spans="1:9" x14ac:dyDescent="0.25">
      <c r="A23" s="289"/>
      <c r="B23" s="289"/>
      <c r="C23" s="76"/>
    </row>
  </sheetData>
  <mergeCells count="18">
    <mergeCell ref="F21:G21"/>
    <mergeCell ref="H21:I21"/>
    <mergeCell ref="A23:B23"/>
    <mergeCell ref="A22:B22"/>
    <mergeCell ref="A5:I5"/>
    <mergeCell ref="B12:D12"/>
    <mergeCell ref="A13:I13"/>
    <mergeCell ref="E15:I15"/>
    <mergeCell ref="A16:C16"/>
    <mergeCell ref="D16:E16"/>
    <mergeCell ref="F16:G16"/>
    <mergeCell ref="H16:I16"/>
    <mergeCell ref="B6:C6"/>
    <mergeCell ref="A1:D1"/>
    <mergeCell ref="A2:D2"/>
    <mergeCell ref="A3:D3"/>
    <mergeCell ref="A21:C21"/>
    <mergeCell ref="D21:E21"/>
  </mergeCells>
  <printOptions horizontalCentered="1"/>
  <pageMargins left="0.56000000000000005" right="0.48" top="0.47" bottom="0.5" header="0.3" footer="0.3"/>
  <pageSetup paperSize="9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2"/>
  <sheetViews>
    <sheetView workbookViewId="0">
      <selection activeCell="A7" sqref="A7:XFD10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17.710937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A1" s="273" t="s">
        <v>28</v>
      </c>
      <c r="B1" s="273"/>
      <c r="C1" s="273"/>
      <c r="D1" s="273"/>
      <c r="E1" s="37"/>
      <c r="G1" s="50" t="s">
        <v>0</v>
      </c>
      <c r="H1" s="37"/>
    </row>
    <row r="2" spans="1:24" s="1" customFormat="1" x14ac:dyDescent="0.25">
      <c r="A2" s="273" t="s">
        <v>29</v>
      </c>
      <c r="B2" s="273"/>
      <c r="C2" s="273"/>
      <c r="D2" s="273"/>
      <c r="E2" s="37"/>
      <c r="G2" s="50" t="s">
        <v>1</v>
      </c>
      <c r="H2" s="37"/>
    </row>
    <row r="3" spans="1:24" s="1" customFormat="1" x14ac:dyDescent="0.25">
      <c r="A3" s="255" t="s">
        <v>30</v>
      </c>
      <c r="B3" s="255"/>
      <c r="C3" s="255"/>
      <c r="D3" s="255"/>
      <c r="E3" s="37"/>
      <c r="F3" s="17"/>
      <c r="G3" s="17"/>
      <c r="H3" s="37"/>
    </row>
    <row r="4" spans="1:24" x14ac:dyDescent="0.25">
      <c r="D4" s="4"/>
      <c r="E4" s="5"/>
      <c r="F4" s="5"/>
      <c r="G4" s="5"/>
    </row>
    <row r="5" spans="1:24" ht="66.75" customHeight="1" x14ac:dyDescent="0.25">
      <c r="A5" s="252" t="s">
        <v>74</v>
      </c>
      <c r="B5" s="252"/>
      <c r="C5" s="252"/>
      <c r="D5" s="252"/>
      <c r="E5" s="252"/>
      <c r="F5" s="252"/>
      <c r="G5" s="252"/>
      <c r="H5" s="252"/>
      <c r="I5" s="252"/>
    </row>
    <row r="6" spans="1:24" s="24" customFormat="1" ht="40.5" customHeight="1" x14ac:dyDescent="0.25">
      <c r="A6" s="49" t="s">
        <v>2</v>
      </c>
      <c r="B6" s="257" t="s">
        <v>3</v>
      </c>
      <c r="C6" s="257"/>
      <c r="D6" s="21" t="s">
        <v>4</v>
      </c>
      <c r="E6" s="22" t="s">
        <v>5</v>
      </c>
      <c r="F6" s="22" t="s">
        <v>34</v>
      </c>
      <c r="G6" s="22" t="s">
        <v>35</v>
      </c>
      <c r="H6" s="49" t="s">
        <v>26</v>
      </c>
      <c r="I6" s="49" t="s">
        <v>24</v>
      </c>
    </row>
    <row r="7" spans="1:24" s="24" customFormat="1" ht="30" customHeight="1" x14ac:dyDescent="0.25">
      <c r="A7" s="6">
        <v>1</v>
      </c>
      <c r="B7" s="26" t="s">
        <v>23</v>
      </c>
      <c r="C7" s="33" t="s">
        <v>18</v>
      </c>
      <c r="D7" s="6">
        <v>1</v>
      </c>
      <c r="E7" s="27">
        <v>100000</v>
      </c>
      <c r="F7" s="32">
        <v>50000</v>
      </c>
      <c r="G7" s="32">
        <f t="shared" ref="G7:G11" si="0">E7+F7</f>
        <v>150000</v>
      </c>
      <c r="H7" s="28"/>
      <c r="I7" s="28"/>
    </row>
    <row r="8" spans="1:24" s="24" customFormat="1" ht="30" customHeight="1" x14ac:dyDescent="0.25">
      <c r="A8" s="6">
        <v>2</v>
      </c>
      <c r="B8" s="26" t="s">
        <v>61</v>
      </c>
      <c r="C8" s="33" t="s">
        <v>48</v>
      </c>
      <c r="D8" s="6">
        <v>1</v>
      </c>
      <c r="E8" s="27">
        <v>100000</v>
      </c>
      <c r="F8" s="32">
        <v>50000</v>
      </c>
      <c r="G8" s="32">
        <f t="shared" si="0"/>
        <v>150000</v>
      </c>
      <c r="H8" s="28"/>
      <c r="I8" s="28"/>
    </row>
    <row r="9" spans="1:24" s="24" customFormat="1" ht="30" customHeight="1" x14ac:dyDescent="0.25">
      <c r="A9" s="6">
        <v>3</v>
      </c>
      <c r="B9" s="26" t="s">
        <v>54</v>
      </c>
      <c r="C9" s="33" t="s">
        <v>55</v>
      </c>
      <c r="D9" s="6">
        <v>1</v>
      </c>
      <c r="E9" s="27">
        <v>100000</v>
      </c>
      <c r="F9" s="32">
        <v>50000</v>
      </c>
      <c r="G9" s="32">
        <f t="shared" si="0"/>
        <v>150000</v>
      </c>
      <c r="H9" s="28"/>
      <c r="I9" s="28"/>
    </row>
    <row r="10" spans="1:24" s="24" customFormat="1" ht="30" customHeight="1" x14ac:dyDescent="0.25">
      <c r="A10" s="6">
        <v>4</v>
      </c>
      <c r="B10" s="26" t="s">
        <v>19</v>
      </c>
      <c r="C10" s="33" t="s">
        <v>20</v>
      </c>
      <c r="D10" s="6">
        <v>1</v>
      </c>
      <c r="E10" s="27">
        <v>100000</v>
      </c>
      <c r="F10" s="32">
        <v>50000</v>
      </c>
      <c r="G10" s="32">
        <f t="shared" si="0"/>
        <v>150000</v>
      </c>
      <c r="H10" s="28"/>
      <c r="I10" s="28"/>
    </row>
    <row r="11" spans="1:24" s="24" customFormat="1" ht="30" customHeight="1" x14ac:dyDescent="0.25">
      <c r="A11" s="51"/>
      <c r="B11" s="260" t="s">
        <v>6</v>
      </c>
      <c r="C11" s="261"/>
      <c r="D11" s="262"/>
      <c r="E11" s="49">
        <f>SUM(E7:E10)</f>
        <v>400000</v>
      </c>
      <c r="F11" s="49">
        <f>SUM(F7:F10)</f>
        <v>200000</v>
      </c>
      <c r="G11" s="23">
        <f t="shared" si="0"/>
        <v>600000</v>
      </c>
      <c r="H11" s="28"/>
      <c r="I11" s="28"/>
    </row>
    <row r="12" spans="1:24" s="24" customFormat="1" ht="30" customHeight="1" x14ac:dyDescent="0.25">
      <c r="A12" s="270" t="s">
        <v>39</v>
      </c>
      <c r="B12" s="271"/>
      <c r="C12" s="271"/>
      <c r="D12" s="271"/>
      <c r="E12" s="271"/>
      <c r="F12" s="271"/>
      <c r="G12" s="271"/>
      <c r="H12" s="271"/>
      <c r="I12" s="272"/>
    </row>
    <row r="13" spans="1:24" s="24" customFormat="1" ht="11.25" customHeight="1" x14ac:dyDescent="0.25">
      <c r="A13" s="40"/>
      <c r="B13" s="40"/>
      <c r="C13" s="40"/>
      <c r="D13" s="40"/>
      <c r="E13" s="41"/>
      <c r="F13" s="41"/>
      <c r="G13" s="41"/>
      <c r="H13" s="41"/>
      <c r="I13" s="41"/>
    </row>
    <row r="14" spans="1:24" s="24" customFormat="1" ht="23.25" customHeight="1" x14ac:dyDescent="0.25">
      <c r="A14" s="2"/>
      <c r="B14" s="3"/>
      <c r="C14" s="3"/>
      <c r="D14" s="3"/>
      <c r="E14" s="275" t="s">
        <v>27</v>
      </c>
      <c r="F14" s="275"/>
      <c r="G14" s="275"/>
      <c r="H14" s="275"/>
      <c r="I14" s="275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</row>
    <row r="15" spans="1:24" ht="21" customHeight="1" x14ac:dyDescent="0.25">
      <c r="A15" s="266" t="s">
        <v>7</v>
      </c>
      <c r="B15" s="266"/>
      <c r="C15" s="266"/>
      <c r="D15" s="255" t="s">
        <v>8</v>
      </c>
      <c r="E15" s="255"/>
      <c r="F15" s="274" t="s">
        <v>9</v>
      </c>
      <c r="G15" s="274"/>
      <c r="H15" s="276" t="s">
        <v>10</v>
      </c>
      <c r="I15" s="276"/>
    </row>
    <row r="16" spans="1:24" x14ac:dyDescent="0.25">
      <c r="B16" s="10"/>
      <c r="C16" s="10"/>
      <c r="D16" s="7"/>
      <c r="E16" s="7"/>
      <c r="F16" s="42"/>
      <c r="G16" s="42"/>
      <c r="H16" s="7"/>
      <c r="I16" s="7"/>
    </row>
    <row r="17" spans="1:9" x14ac:dyDescent="0.25">
      <c r="B17" s="10"/>
      <c r="C17" s="10"/>
      <c r="D17" s="7"/>
      <c r="E17" s="7"/>
      <c r="F17" s="42"/>
      <c r="G17" s="42"/>
      <c r="H17" s="7"/>
      <c r="I17" s="7"/>
    </row>
    <row r="18" spans="1:9" x14ac:dyDescent="0.25">
      <c r="B18" s="10"/>
      <c r="C18" s="10"/>
      <c r="D18" s="7"/>
      <c r="E18" s="7"/>
      <c r="F18" s="42"/>
      <c r="G18" s="42"/>
      <c r="H18" s="7"/>
      <c r="I18" s="7"/>
    </row>
    <row r="19" spans="1:9" x14ac:dyDescent="0.25">
      <c r="B19" s="10"/>
      <c r="C19" s="10"/>
      <c r="D19" s="7"/>
      <c r="E19" s="7"/>
      <c r="F19" s="42"/>
      <c r="G19" s="42"/>
      <c r="H19" s="7"/>
      <c r="I19" s="7"/>
    </row>
    <row r="20" spans="1:9" x14ac:dyDescent="0.25">
      <c r="A20" s="254" t="s">
        <v>11</v>
      </c>
      <c r="B20" s="254"/>
      <c r="C20" s="254"/>
      <c r="D20" s="255" t="s">
        <v>12</v>
      </c>
      <c r="E20" s="255"/>
      <c r="F20" s="255" t="s">
        <v>13</v>
      </c>
      <c r="G20" s="255"/>
      <c r="H20" s="255" t="s">
        <v>36</v>
      </c>
      <c r="I20" s="255"/>
    </row>
    <row r="21" spans="1:9" x14ac:dyDescent="0.25">
      <c r="A21" s="253"/>
      <c r="B21" s="253"/>
      <c r="C21" s="48"/>
    </row>
    <row r="22" spans="1:9" x14ac:dyDescent="0.25">
      <c r="A22" s="253"/>
      <c r="B22" s="253"/>
      <c r="C22" s="48"/>
    </row>
  </sheetData>
  <mergeCells count="18">
    <mergeCell ref="H20:I20"/>
    <mergeCell ref="A21:B21"/>
    <mergeCell ref="A1:D1"/>
    <mergeCell ref="A2:D2"/>
    <mergeCell ref="A3:D3"/>
    <mergeCell ref="A22:B22"/>
    <mergeCell ref="A5:I5"/>
    <mergeCell ref="B6:C6"/>
    <mergeCell ref="B11:D11"/>
    <mergeCell ref="A12:I12"/>
    <mergeCell ref="E14:I14"/>
    <mergeCell ref="A15:C15"/>
    <mergeCell ref="D15:E15"/>
    <mergeCell ref="F15:G15"/>
    <mergeCell ref="H15:I15"/>
    <mergeCell ref="A20:C20"/>
    <mergeCell ref="D20:E20"/>
    <mergeCell ref="F20:G20"/>
  </mergeCells>
  <printOptions horizontalCentered="1"/>
  <pageMargins left="0.68" right="0.48" top="0.53" bottom="0.75" header="0.3" footer="0.3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2"/>
  <sheetViews>
    <sheetView workbookViewId="0">
      <selection activeCell="A7" sqref="A7:XFD10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A1" s="273" t="s">
        <v>28</v>
      </c>
      <c r="B1" s="273"/>
      <c r="C1" s="273"/>
      <c r="D1" s="273"/>
      <c r="E1" s="37"/>
      <c r="G1" s="45" t="s">
        <v>0</v>
      </c>
      <c r="H1" s="37"/>
    </row>
    <row r="2" spans="1:24" s="1" customFormat="1" x14ac:dyDescent="0.25">
      <c r="A2" s="273" t="s">
        <v>29</v>
      </c>
      <c r="B2" s="273"/>
      <c r="C2" s="273"/>
      <c r="D2" s="273"/>
      <c r="E2" s="37"/>
      <c r="G2" s="45" t="s">
        <v>1</v>
      </c>
      <c r="H2" s="37"/>
    </row>
    <row r="3" spans="1:24" s="1" customFormat="1" x14ac:dyDescent="0.25">
      <c r="A3" s="255" t="s">
        <v>30</v>
      </c>
      <c r="B3" s="255"/>
      <c r="C3" s="255"/>
      <c r="D3" s="255"/>
      <c r="E3" s="37"/>
      <c r="F3" s="17"/>
      <c r="G3" s="17"/>
      <c r="H3" s="37"/>
    </row>
    <row r="4" spans="1:24" x14ac:dyDescent="0.25">
      <c r="D4" s="4"/>
      <c r="E4" s="5"/>
      <c r="F4" s="5"/>
      <c r="G4" s="5"/>
    </row>
    <row r="5" spans="1:24" ht="85.5" customHeight="1" x14ac:dyDescent="0.25">
      <c r="A5" s="252" t="s">
        <v>73</v>
      </c>
      <c r="B5" s="252"/>
      <c r="C5" s="252"/>
      <c r="D5" s="252"/>
      <c r="E5" s="252"/>
      <c r="F5" s="252"/>
      <c r="G5" s="252"/>
      <c r="H5" s="252"/>
      <c r="I5" s="252"/>
    </row>
    <row r="6" spans="1:24" s="24" customFormat="1" ht="37.5" customHeight="1" x14ac:dyDescent="0.25">
      <c r="A6" s="44" t="s">
        <v>2</v>
      </c>
      <c r="B6" s="257" t="s">
        <v>3</v>
      </c>
      <c r="C6" s="257"/>
      <c r="D6" s="21" t="s">
        <v>4</v>
      </c>
      <c r="E6" s="22" t="s">
        <v>5</v>
      </c>
      <c r="F6" s="22" t="s">
        <v>34</v>
      </c>
      <c r="G6" s="22" t="s">
        <v>35</v>
      </c>
      <c r="H6" s="44" t="s">
        <v>26</v>
      </c>
      <c r="I6" s="44" t="s">
        <v>24</v>
      </c>
    </row>
    <row r="7" spans="1:24" s="24" customFormat="1" ht="30" customHeight="1" x14ac:dyDescent="0.25">
      <c r="A7" s="6">
        <v>1</v>
      </c>
      <c r="B7" s="26" t="s">
        <v>52</v>
      </c>
      <c r="C7" s="33" t="s">
        <v>53</v>
      </c>
      <c r="D7" s="6">
        <v>1</v>
      </c>
      <c r="E7" s="27">
        <v>100000</v>
      </c>
      <c r="F7" s="32">
        <f>95000+98000</f>
        <v>193000</v>
      </c>
      <c r="G7" s="32">
        <v>293000</v>
      </c>
      <c r="H7" s="28"/>
      <c r="I7" s="296" t="s">
        <v>72</v>
      </c>
    </row>
    <row r="8" spans="1:24" s="24" customFormat="1" ht="30" customHeight="1" x14ac:dyDescent="0.25">
      <c r="A8" s="6">
        <v>2</v>
      </c>
      <c r="B8" s="26" t="s">
        <v>64</v>
      </c>
      <c r="C8" s="33" t="s">
        <v>22</v>
      </c>
      <c r="D8" s="6">
        <v>1</v>
      </c>
      <c r="E8" s="27">
        <v>100000</v>
      </c>
      <c r="F8" s="53"/>
      <c r="G8" s="32">
        <f t="shared" ref="G8:G11" si="0">E8+F8</f>
        <v>100000</v>
      </c>
      <c r="H8" s="28"/>
      <c r="I8" s="297"/>
    </row>
    <row r="9" spans="1:24" s="24" customFormat="1" ht="30" customHeight="1" x14ac:dyDescent="0.25">
      <c r="A9" s="6">
        <v>3</v>
      </c>
      <c r="B9" s="26" t="s">
        <v>32</v>
      </c>
      <c r="C9" s="33" t="s">
        <v>33</v>
      </c>
      <c r="D9" s="6">
        <v>1</v>
      </c>
      <c r="E9" s="27">
        <v>100000</v>
      </c>
      <c r="F9" s="32">
        <v>50000</v>
      </c>
      <c r="G9" s="32">
        <f t="shared" si="0"/>
        <v>150000</v>
      </c>
      <c r="H9" s="28"/>
      <c r="I9" s="28"/>
    </row>
    <row r="10" spans="1:24" s="24" customFormat="1" ht="30" customHeight="1" x14ac:dyDescent="0.25">
      <c r="A10" s="6">
        <v>4</v>
      </c>
      <c r="B10" s="26" t="s">
        <v>41</v>
      </c>
      <c r="C10" s="33" t="s">
        <v>42</v>
      </c>
      <c r="D10" s="6">
        <v>1</v>
      </c>
      <c r="E10" s="27">
        <v>100000</v>
      </c>
      <c r="F10" s="32">
        <v>50000</v>
      </c>
      <c r="G10" s="32">
        <f t="shared" si="0"/>
        <v>150000</v>
      </c>
      <c r="H10" s="28"/>
      <c r="I10" s="28"/>
    </row>
    <row r="11" spans="1:24" s="24" customFormat="1" ht="24" customHeight="1" x14ac:dyDescent="0.25">
      <c r="A11" s="47"/>
      <c r="B11" s="260" t="s">
        <v>6</v>
      </c>
      <c r="C11" s="261"/>
      <c r="D11" s="262"/>
      <c r="E11" s="44">
        <f>SUM(E7:E10)</f>
        <v>400000</v>
      </c>
      <c r="F11" s="39">
        <f>SUM(F7:F10)</f>
        <v>293000</v>
      </c>
      <c r="G11" s="23">
        <f t="shared" si="0"/>
        <v>693000</v>
      </c>
      <c r="H11" s="28"/>
      <c r="I11" s="28"/>
    </row>
    <row r="12" spans="1:24" s="24" customFormat="1" ht="29.25" customHeight="1" x14ac:dyDescent="0.25">
      <c r="A12" s="270" t="s">
        <v>78</v>
      </c>
      <c r="B12" s="271"/>
      <c r="C12" s="271"/>
      <c r="D12" s="271"/>
      <c r="E12" s="271"/>
      <c r="F12" s="271"/>
      <c r="G12" s="271"/>
      <c r="H12" s="271"/>
      <c r="I12" s="272"/>
    </row>
    <row r="13" spans="1:24" s="24" customFormat="1" ht="17.25" x14ac:dyDescent="0.25">
      <c r="A13" s="40"/>
      <c r="B13" s="40"/>
      <c r="C13" s="40"/>
      <c r="D13" s="40"/>
      <c r="E13" s="41"/>
      <c r="F13" s="41"/>
      <c r="G13" s="41"/>
      <c r="H13" s="41"/>
      <c r="I13" s="41"/>
    </row>
    <row r="14" spans="1:24" s="24" customFormat="1" x14ac:dyDescent="0.25">
      <c r="A14" s="2"/>
      <c r="B14" s="3"/>
      <c r="C14" s="3"/>
      <c r="D14" s="3"/>
      <c r="E14" s="275" t="s">
        <v>27</v>
      </c>
      <c r="F14" s="275"/>
      <c r="G14" s="275"/>
      <c r="H14" s="275"/>
      <c r="I14" s="275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</row>
    <row r="15" spans="1:24" x14ac:dyDescent="0.25">
      <c r="A15" s="266" t="s">
        <v>7</v>
      </c>
      <c r="B15" s="266"/>
      <c r="C15" s="266"/>
      <c r="D15" s="255" t="s">
        <v>8</v>
      </c>
      <c r="E15" s="255"/>
      <c r="F15" s="274" t="s">
        <v>9</v>
      </c>
      <c r="G15" s="274"/>
      <c r="H15" s="276" t="s">
        <v>10</v>
      </c>
      <c r="I15" s="276"/>
    </row>
    <row r="16" spans="1:24" x14ac:dyDescent="0.25">
      <c r="B16" s="10"/>
      <c r="C16" s="10"/>
      <c r="D16" s="7"/>
      <c r="E16" s="7"/>
      <c r="F16" s="42"/>
      <c r="G16" s="42"/>
      <c r="H16" s="7"/>
      <c r="I16" s="7"/>
    </row>
    <row r="17" spans="1:9" x14ac:dyDescent="0.25">
      <c r="B17" s="10"/>
      <c r="C17" s="10"/>
      <c r="D17" s="7"/>
      <c r="E17" s="7"/>
      <c r="F17" s="42"/>
      <c r="G17" s="42"/>
      <c r="H17" s="7"/>
      <c r="I17" s="7"/>
    </row>
    <row r="18" spans="1:9" x14ac:dyDescent="0.25">
      <c r="B18" s="10"/>
      <c r="C18" s="10"/>
      <c r="D18" s="7"/>
      <c r="E18" s="7"/>
      <c r="F18" s="42"/>
      <c r="G18" s="42"/>
      <c r="H18" s="7"/>
      <c r="I18" s="7"/>
    </row>
    <row r="19" spans="1:9" x14ac:dyDescent="0.25">
      <c r="B19" s="10"/>
      <c r="C19" s="10"/>
      <c r="D19" s="7"/>
      <c r="E19" s="7"/>
      <c r="F19" s="42"/>
      <c r="G19" s="42"/>
      <c r="H19" s="7"/>
      <c r="I19" s="7"/>
    </row>
    <row r="20" spans="1:9" x14ac:dyDescent="0.25">
      <c r="A20" s="254" t="s">
        <v>11</v>
      </c>
      <c r="B20" s="254"/>
      <c r="C20" s="254"/>
      <c r="D20" s="255" t="s">
        <v>12</v>
      </c>
      <c r="E20" s="255"/>
      <c r="F20" s="255" t="s">
        <v>13</v>
      </c>
      <c r="G20" s="255"/>
      <c r="H20" s="255" t="s">
        <v>36</v>
      </c>
      <c r="I20" s="255"/>
    </row>
    <row r="21" spans="1:9" x14ac:dyDescent="0.25">
      <c r="A21" s="253"/>
      <c r="B21" s="253"/>
      <c r="C21" s="46"/>
    </row>
    <row r="22" spans="1:9" x14ac:dyDescent="0.25">
      <c r="A22" s="253"/>
      <c r="B22" s="253"/>
      <c r="C22" s="46"/>
    </row>
  </sheetData>
  <mergeCells count="19">
    <mergeCell ref="A21:B21"/>
    <mergeCell ref="A22:B22"/>
    <mergeCell ref="I7:I8"/>
    <mergeCell ref="H15:I15"/>
    <mergeCell ref="A20:C20"/>
    <mergeCell ref="D20:E20"/>
    <mergeCell ref="F20:G20"/>
    <mergeCell ref="H20:I20"/>
    <mergeCell ref="B11:D11"/>
    <mergeCell ref="A12:I12"/>
    <mergeCell ref="E14:I14"/>
    <mergeCell ref="A15:C15"/>
    <mergeCell ref="D15:E15"/>
    <mergeCell ref="A1:D1"/>
    <mergeCell ref="A2:D2"/>
    <mergeCell ref="A3:D3"/>
    <mergeCell ref="F15:G15"/>
    <mergeCell ref="B6:C6"/>
    <mergeCell ref="A5:I5"/>
  </mergeCells>
  <printOptions horizontalCentered="1"/>
  <pageMargins left="0.53" right="0.48" top="0.49" bottom="0.75" header="0.3" footer="0.3"/>
  <pageSetup paperSize="9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topLeftCell="D8" workbookViewId="0">
      <selection activeCell="A8" sqref="A8:XFD18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9" s="1" customFormat="1" x14ac:dyDescent="0.25">
      <c r="B1" s="38" t="s">
        <v>28</v>
      </c>
      <c r="C1" s="16"/>
      <c r="E1" s="37"/>
      <c r="G1" s="34" t="s">
        <v>0</v>
      </c>
      <c r="H1" s="37"/>
    </row>
    <row r="2" spans="1:9" s="1" customFormat="1" x14ac:dyDescent="0.25">
      <c r="B2" s="38" t="s">
        <v>29</v>
      </c>
      <c r="C2" s="16"/>
      <c r="E2" s="37"/>
      <c r="G2" s="34" t="s">
        <v>1</v>
      </c>
      <c r="H2" s="37"/>
    </row>
    <row r="3" spans="1:9" s="1" customFormat="1" x14ac:dyDescent="0.25">
      <c r="B3" s="35" t="s">
        <v>30</v>
      </c>
      <c r="C3" s="16"/>
      <c r="E3" s="37"/>
      <c r="F3" s="17"/>
      <c r="G3" s="17"/>
      <c r="H3" s="37"/>
    </row>
    <row r="4" spans="1:9" x14ac:dyDescent="0.25">
      <c r="D4" s="4"/>
      <c r="E4" s="5"/>
      <c r="F4" s="5"/>
      <c r="G4" s="5"/>
    </row>
    <row r="5" spans="1:9" ht="76.5" customHeight="1" x14ac:dyDescent="0.25">
      <c r="A5" s="277" t="s">
        <v>68</v>
      </c>
      <c r="B5" s="277"/>
      <c r="C5" s="277"/>
      <c r="D5" s="277"/>
      <c r="E5" s="277"/>
      <c r="F5" s="277"/>
      <c r="G5" s="277"/>
      <c r="H5" s="277"/>
      <c r="I5" s="277"/>
    </row>
    <row r="6" spans="1:9" ht="9.75" customHeight="1" x14ac:dyDescent="0.25">
      <c r="A6" s="54"/>
      <c r="B6" s="54"/>
      <c r="C6" s="54"/>
      <c r="D6" s="54"/>
      <c r="E6" s="54"/>
      <c r="F6" s="54"/>
      <c r="G6" s="54"/>
      <c r="H6" s="54"/>
      <c r="I6" s="54"/>
    </row>
    <row r="7" spans="1:9" s="24" customFormat="1" ht="40.5" customHeight="1" x14ac:dyDescent="0.25">
      <c r="A7" s="20" t="s">
        <v>2</v>
      </c>
      <c r="B7" s="257" t="s">
        <v>3</v>
      </c>
      <c r="C7" s="257"/>
      <c r="D7" s="21" t="s">
        <v>4</v>
      </c>
      <c r="E7" s="22" t="s">
        <v>5</v>
      </c>
      <c r="F7" s="22" t="s">
        <v>34</v>
      </c>
      <c r="G7" s="22" t="s">
        <v>35</v>
      </c>
      <c r="H7" s="20" t="s">
        <v>26</v>
      </c>
      <c r="I7" s="20" t="s">
        <v>24</v>
      </c>
    </row>
    <row r="8" spans="1:9" s="24" customFormat="1" ht="33" customHeight="1" x14ac:dyDescent="0.25">
      <c r="A8" s="6">
        <v>1</v>
      </c>
      <c r="B8" s="26" t="s">
        <v>32</v>
      </c>
      <c r="C8" s="33" t="s">
        <v>33</v>
      </c>
      <c r="D8" s="6">
        <v>1</v>
      </c>
      <c r="E8" s="27">
        <v>150000</v>
      </c>
      <c r="F8" s="32">
        <v>50000</v>
      </c>
      <c r="G8" s="32">
        <f t="shared" ref="G8:G19" si="0">E8+F8</f>
        <v>200000</v>
      </c>
      <c r="H8" s="28"/>
      <c r="I8" s="28"/>
    </row>
    <row r="9" spans="1:9" s="24" customFormat="1" ht="33" customHeight="1" x14ac:dyDescent="0.25">
      <c r="A9" s="6">
        <v>2</v>
      </c>
      <c r="B9" s="26" t="s">
        <v>32</v>
      </c>
      <c r="C9" s="33" t="s">
        <v>56</v>
      </c>
      <c r="D9" s="6">
        <v>2</v>
      </c>
      <c r="E9" s="27">
        <v>300000</v>
      </c>
      <c r="F9" s="32">
        <v>100000</v>
      </c>
      <c r="G9" s="32">
        <f t="shared" si="0"/>
        <v>400000</v>
      </c>
      <c r="H9" s="28"/>
      <c r="I9" s="28"/>
    </row>
    <row r="10" spans="1:9" s="24" customFormat="1" ht="33" customHeight="1" x14ac:dyDescent="0.25">
      <c r="A10" s="6">
        <v>3</v>
      </c>
      <c r="B10" s="26" t="s">
        <v>46</v>
      </c>
      <c r="C10" s="33" t="s">
        <v>17</v>
      </c>
      <c r="D10" s="6">
        <v>1</v>
      </c>
      <c r="E10" s="27">
        <v>100000</v>
      </c>
      <c r="F10" s="32">
        <v>50000</v>
      </c>
      <c r="G10" s="32">
        <f t="shared" si="0"/>
        <v>150000</v>
      </c>
      <c r="H10" s="28"/>
      <c r="I10" s="28"/>
    </row>
    <row r="11" spans="1:9" s="24" customFormat="1" ht="33" customHeight="1" x14ac:dyDescent="0.25">
      <c r="A11" s="6">
        <v>4</v>
      </c>
      <c r="B11" s="26" t="s">
        <v>43</v>
      </c>
      <c r="C11" s="33" t="s">
        <v>44</v>
      </c>
      <c r="D11" s="6">
        <v>1</v>
      </c>
      <c r="E11" s="27">
        <v>100000</v>
      </c>
      <c r="F11" s="32">
        <v>50000</v>
      </c>
      <c r="G11" s="32">
        <f t="shared" ref="G11:G12" si="1">E11+F11</f>
        <v>150000</v>
      </c>
      <c r="H11" s="28"/>
      <c r="I11" s="28"/>
    </row>
    <row r="12" spans="1:9" s="24" customFormat="1" ht="33" customHeight="1" x14ac:dyDescent="0.25">
      <c r="A12" s="6">
        <v>5</v>
      </c>
      <c r="B12" s="26" t="s">
        <v>66</v>
      </c>
      <c r="C12" s="33" t="s">
        <v>63</v>
      </c>
      <c r="D12" s="6">
        <v>1</v>
      </c>
      <c r="E12" s="27">
        <v>150000</v>
      </c>
      <c r="F12" s="32">
        <v>50000</v>
      </c>
      <c r="G12" s="32">
        <f t="shared" si="1"/>
        <v>200000</v>
      </c>
      <c r="H12" s="28"/>
      <c r="I12" s="28"/>
    </row>
    <row r="13" spans="1:9" s="24" customFormat="1" ht="33" customHeight="1" x14ac:dyDescent="0.25">
      <c r="A13" s="6">
        <v>6</v>
      </c>
      <c r="B13" s="26" t="s">
        <v>54</v>
      </c>
      <c r="C13" s="33" t="s">
        <v>55</v>
      </c>
      <c r="D13" s="6">
        <v>2</v>
      </c>
      <c r="E13" s="27">
        <v>250000</v>
      </c>
      <c r="F13" s="32">
        <v>100000</v>
      </c>
      <c r="G13" s="32">
        <f t="shared" si="0"/>
        <v>350000</v>
      </c>
      <c r="H13" s="28"/>
      <c r="I13" s="28"/>
    </row>
    <row r="14" spans="1:9" s="24" customFormat="1" ht="33" customHeight="1" x14ac:dyDescent="0.25">
      <c r="A14" s="6">
        <v>7</v>
      </c>
      <c r="B14" s="26" t="s">
        <v>49</v>
      </c>
      <c r="C14" s="33" t="s">
        <v>50</v>
      </c>
      <c r="D14" s="6">
        <v>1</v>
      </c>
      <c r="E14" s="27">
        <v>150000</v>
      </c>
      <c r="F14" s="32">
        <v>50000</v>
      </c>
      <c r="G14" s="32">
        <f t="shared" si="0"/>
        <v>200000</v>
      </c>
      <c r="H14" s="28"/>
      <c r="I14" s="28"/>
    </row>
    <row r="15" spans="1:9" s="24" customFormat="1" ht="33" customHeight="1" x14ac:dyDescent="0.25">
      <c r="A15" s="6">
        <v>8</v>
      </c>
      <c r="B15" s="26" t="s">
        <v>69</v>
      </c>
      <c r="C15" s="33" t="s">
        <v>70</v>
      </c>
      <c r="D15" s="6">
        <v>1</v>
      </c>
      <c r="E15" s="27">
        <v>150000</v>
      </c>
      <c r="F15" s="32">
        <v>50000</v>
      </c>
      <c r="G15" s="32">
        <f t="shared" si="0"/>
        <v>200000</v>
      </c>
      <c r="H15" s="28"/>
      <c r="I15" s="28"/>
    </row>
    <row r="16" spans="1:9" s="24" customFormat="1" ht="33" customHeight="1" x14ac:dyDescent="0.25">
      <c r="A16" s="6">
        <v>9</v>
      </c>
      <c r="B16" s="26" t="s">
        <v>71</v>
      </c>
      <c r="C16" s="33" t="s">
        <v>18</v>
      </c>
      <c r="D16" s="6">
        <v>1</v>
      </c>
      <c r="E16" s="27">
        <v>150000</v>
      </c>
      <c r="F16" s="32">
        <v>50000</v>
      </c>
      <c r="G16" s="32">
        <f t="shared" ref="G16:G17" si="2">E16+F16</f>
        <v>200000</v>
      </c>
      <c r="H16" s="28"/>
      <c r="I16" s="28"/>
    </row>
    <row r="17" spans="1:24" s="24" customFormat="1" ht="33" customHeight="1" x14ac:dyDescent="0.25">
      <c r="A17" s="6">
        <v>10</v>
      </c>
      <c r="B17" s="26" t="s">
        <v>61</v>
      </c>
      <c r="C17" s="33" t="s">
        <v>48</v>
      </c>
      <c r="D17" s="6">
        <v>1</v>
      </c>
      <c r="E17" s="55">
        <v>150000</v>
      </c>
      <c r="F17" s="32">
        <v>50000</v>
      </c>
      <c r="G17" s="32">
        <f t="shared" si="2"/>
        <v>200000</v>
      </c>
      <c r="H17" s="28"/>
      <c r="I17" s="28"/>
    </row>
    <row r="18" spans="1:24" s="24" customFormat="1" ht="33" customHeight="1" x14ac:dyDescent="0.25">
      <c r="A18" s="6">
        <v>11</v>
      </c>
      <c r="B18" s="26" t="s">
        <v>19</v>
      </c>
      <c r="C18" s="33" t="s">
        <v>20</v>
      </c>
      <c r="D18" s="6">
        <v>1</v>
      </c>
      <c r="E18" s="27">
        <v>150000</v>
      </c>
      <c r="F18" s="32">
        <v>50000</v>
      </c>
      <c r="G18" s="32">
        <f t="shared" si="0"/>
        <v>200000</v>
      </c>
      <c r="H18" s="28"/>
      <c r="I18" s="28"/>
    </row>
    <row r="19" spans="1:24" s="24" customFormat="1" ht="30" customHeight="1" x14ac:dyDescent="0.25">
      <c r="A19" s="43"/>
      <c r="B19" s="260" t="s">
        <v>6</v>
      </c>
      <c r="C19" s="261"/>
      <c r="D19" s="262"/>
      <c r="E19" s="20">
        <f>SUM(E8:E18)</f>
        <v>1800000</v>
      </c>
      <c r="F19" s="39">
        <f>SUM(F8:F18)</f>
        <v>650000</v>
      </c>
      <c r="G19" s="23">
        <f t="shared" si="0"/>
        <v>2450000</v>
      </c>
      <c r="H19" s="28"/>
      <c r="I19" s="28"/>
    </row>
    <row r="20" spans="1:24" s="24" customFormat="1" ht="33.75" customHeight="1" x14ac:dyDescent="0.25">
      <c r="A20" s="270" t="s">
        <v>77</v>
      </c>
      <c r="B20" s="271"/>
      <c r="C20" s="271"/>
      <c r="D20" s="271"/>
      <c r="E20" s="271"/>
      <c r="F20" s="271"/>
      <c r="G20" s="271"/>
      <c r="H20" s="271"/>
      <c r="I20" s="272"/>
    </row>
    <row r="21" spans="1:24" s="24" customFormat="1" ht="11.25" customHeight="1" x14ac:dyDescent="0.25">
      <c r="A21" s="40"/>
      <c r="B21" s="40"/>
      <c r="C21" s="40"/>
      <c r="D21" s="40"/>
      <c r="E21" s="41"/>
      <c r="F21" s="41"/>
      <c r="G21" s="41"/>
      <c r="H21" s="41"/>
      <c r="I21" s="41"/>
    </row>
    <row r="22" spans="1:24" s="24" customFormat="1" ht="23.25" customHeight="1" x14ac:dyDescent="0.25">
      <c r="A22" s="2"/>
      <c r="B22" s="3"/>
      <c r="C22" s="3"/>
      <c r="D22" s="3"/>
      <c r="E22" s="275" t="s">
        <v>27</v>
      </c>
      <c r="F22" s="275"/>
      <c r="G22" s="275"/>
      <c r="H22" s="275"/>
      <c r="I22" s="275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</row>
    <row r="23" spans="1:24" ht="21" customHeight="1" x14ac:dyDescent="0.25">
      <c r="A23" s="266" t="s">
        <v>7</v>
      </c>
      <c r="B23" s="266"/>
      <c r="C23" s="266"/>
      <c r="D23" s="255" t="s">
        <v>8</v>
      </c>
      <c r="E23" s="255"/>
      <c r="F23" s="274" t="s">
        <v>9</v>
      </c>
      <c r="G23" s="274"/>
      <c r="H23" s="276" t="s">
        <v>10</v>
      </c>
      <c r="I23" s="276"/>
    </row>
    <row r="24" spans="1:24" x14ac:dyDescent="0.25">
      <c r="B24" s="10"/>
      <c r="C24" s="10"/>
      <c r="D24" s="7"/>
      <c r="E24" s="7"/>
      <c r="F24" s="42"/>
      <c r="G24" s="42"/>
      <c r="H24" s="7"/>
      <c r="I24" s="7"/>
    </row>
    <row r="25" spans="1:24" x14ac:dyDescent="0.25">
      <c r="B25" s="10"/>
      <c r="C25" s="10"/>
      <c r="D25" s="7"/>
      <c r="E25" s="7"/>
      <c r="F25" s="42"/>
      <c r="G25" s="42"/>
      <c r="H25" s="7"/>
      <c r="I25" s="7"/>
    </row>
    <row r="26" spans="1:24" x14ac:dyDescent="0.25">
      <c r="B26" s="10"/>
      <c r="C26" s="10"/>
      <c r="D26" s="7"/>
      <c r="E26" s="7"/>
      <c r="F26" s="42"/>
      <c r="G26" s="42"/>
      <c r="H26" s="7"/>
      <c r="I26" s="7"/>
    </row>
    <row r="27" spans="1:24" x14ac:dyDescent="0.25">
      <c r="B27" s="10"/>
      <c r="C27" s="10"/>
      <c r="D27" s="7"/>
      <c r="E27" s="7"/>
      <c r="F27" s="42"/>
      <c r="G27" s="42"/>
      <c r="H27" s="7"/>
      <c r="I27" s="7"/>
    </row>
    <row r="28" spans="1:24" x14ac:dyDescent="0.25">
      <c r="A28" s="254" t="s">
        <v>11</v>
      </c>
      <c r="B28" s="254"/>
      <c r="C28" s="254"/>
      <c r="D28" s="255" t="s">
        <v>12</v>
      </c>
      <c r="E28" s="255"/>
      <c r="F28" s="255" t="s">
        <v>13</v>
      </c>
      <c r="G28" s="255"/>
      <c r="H28" s="255" t="s">
        <v>36</v>
      </c>
      <c r="I28" s="255"/>
    </row>
    <row r="29" spans="1:24" x14ac:dyDescent="0.25">
      <c r="A29" s="253"/>
      <c r="B29" s="253"/>
      <c r="C29" s="18"/>
    </row>
    <row r="30" spans="1:24" x14ac:dyDescent="0.25">
      <c r="A30" s="253"/>
      <c r="B30" s="253"/>
      <c r="C30" s="18"/>
    </row>
  </sheetData>
  <mergeCells count="15">
    <mergeCell ref="B7:C7"/>
    <mergeCell ref="A5:I5"/>
    <mergeCell ref="B19:D19"/>
    <mergeCell ref="A20:I20"/>
    <mergeCell ref="E22:I22"/>
    <mergeCell ref="A29:B29"/>
    <mergeCell ref="A30:B30"/>
    <mergeCell ref="H23:I23"/>
    <mergeCell ref="A28:C28"/>
    <mergeCell ref="D28:E28"/>
    <mergeCell ref="F28:G28"/>
    <mergeCell ref="H28:I28"/>
    <mergeCell ref="A23:C23"/>
    <mergeCell ref="D23:E23"/>
    <mergeCell ref="F23:G23"/>
  </mergeCells>
  <printOptions horizontalCentered="1"/>
  <pageMargins left="0.61" right="0.5" top="0.44" bottom="0.44" header="0.3" footer="0.21"/>
  <pageSetup paperSize="9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7"/>
  <sheetViews>
    <sheetView workbookViewId="0">
      <selection activeCell="K6" sqref="K6"/>
    </sheetView>
  </sheetViews>
  <sheetFormatPr defaultRowHeight="16.5" x14ac:dyDescent="0.25"/>
  <cols>
    <col min="1" max="1" width="12.42578125" style="2" customWidth="1"/>
    <col min="2" max="2" width="21.5703125" style="3" customWidth="1"/>
    <col min="3" max="3" width="8.28515625" style="3" customWidth="1"/>
    <col min="4" max="4" width="19.140625" style="3" customWidth="1"/>
    <col min="5" max="5" width="18.7109375" style="11" customWidth="1"/>
    <col min="6" max="6" width="14.85546875" style="11" customWidth="1"/>
    <col min="7" max="7" width="21" style="3" customWidth="1"/>
    <col min="8" max="8" width="13.7109375" style="3" customWidth="1"/>
    <col min="9" max="9" width="9.140625" style="3"/>
    <col min="10" max="10" width="14.5703125" style="3" bestFit="1" customWidth="1"/>
    <col min="11" max="258" width="9.140625" style="3"/>
    <col min="259" max="259" width="31.85546875" style="3" customWidth="1"/>
    <col min="260" max="260" width="22.140625" style="3" customWidth="1"/>
    <col min="261" max="261" width="23.140625" style="3" customWidth="1"/>
    <col min="262" max="262" width="24.5703125" style="3" customWidth="1"/>
    <col min="263" max="263" width="30.140625" style="3" customWidth="1"/>
    <col min="264" max="514" width="9.140625" style="3"/>
    <col min="515" max="515" width="31.85546875" style="3" customWidth="1"/>
    <col min="516" max="516" width="22.140625" style="3" customWidth="1"/>
    <col min="517" max="517" width="23.140625" style="3" customWidth="1"/>
    <col min="518" max="518" width="24.5703125" style="3" customWidth="1"/>
    <col min="519" max="519" width="30.140625" style="3" customWidth="1"/>
    <col min="520" max="770" width="9.140625" style="3"/>
    <col min="771" max="771" width="31.85546875" style="3" customWidth="1"/>
    <col min="772" max="772" width="22.140625" style="3" customWidth="1"/>
    <col min="773" max="773" width="23.140625" style="3" customWidth="1"/>
    <col min="774" max="774" width="24.5703125" style="3" customWidth="1"/>
    <col min="775" max="775" width="30.140625" style="3" customWidth="1"/>
    <col min="776" max="1026" width="9.140625" style="3"/>
    <col min="1027" max="1027" width="31.85546875" style="3" customWidth="1"/>
    <col min="1028" max="1028" width="22.140625" style="3" customWidth="1"/>
    <col min="1029" max="1029" width="23.140625" style="3" customWidth="1"/>
    <col min="1030" max="1030" width="24.5703125" style="3" customWidth="1"/>
    <col min="1031" max="1031" width="30.140625" style="3" customWidth="1"/>
    <col min="1032" max="1282" width="9.140625" style="3"/>
    <col min="1283" max="1283" width="31.85546875" style="3" customWidth="1"/>
    <col min="1284" max="1284" width="22.140625" style="3" customWidth="1"/>
    <col min="1285" max="1285" width="23.140625" style="3" customWidth="1"/>
    <col min="1286" max="1286" width="24.5703125" style="3" customWidth="1"/>
    <col min="1287" max="1287" width="30.140625" style="3" customWidth="1"/>
    <col min="1288" max="1538" width="9.140625" style="3"/>
    <col min="1539" max="1539" width="31.85546875" style="3" customWidth="1"/>
    <col min="1540" max="1540" width="22.140625" style="3" customWidth="1"/>
    <col min="1541" max="1541" width="23.140625" style="3" customWidth="1"/>
    <col min="1542" max="1542" width="24.5703125" style="3" customWidth="1"/>
    <col min="1543" max="1543" width="30.140625" style="3" customWidth="1"/>
    <col min="1544" max="1794" width="9.140625" style="3"/>
    <col min="1795" max="1795" width="31.85546875" style="3" customWidth="1"/>
    <col min="1796" max="1796" width="22.140625" style="3" customWidth="1"/>
    <col min="1797" max="1797" width="23.140625" style="3" customWidth="1"/>
    <col min="1798" max="1798" width="24.5703125" style="3" customWidth="1"/>
    <col min="1799" max="1799" width="30.140625" style="3" customWidth="1"/>
    <col min="1800" max="2050" width="9.140625" style="3"/>
    <col min="2051" max="2051" width="31.85546875" style="3" customWidth="1"/>
    <col min="2052" max="2052" width="22.140625" style="3" customWidth="1"/>
    <col min="2053" max="2053" width="23.140625" style="3" customWidth="1"/>
    <col min="2054" max="2054" width="24.5703125" style="3" customWidth="1"/>
    <col min="2055" max="2055" width="30.140625" style="3" customWidth="1"/>
    <col min="2056" max="2306" width="9.140625" style="3"/>
    <col min="2307" max="2307" width="31.85546875" style="3" customWidth="1"/>
    <col min="2308" max="2308" width="22.140625" style="3" customWidth="1"/>
    <col min="2309" max="2309" width="23.140625" style="3" customWidth="1"/>
    <col min="2310" max="2310" width="24.5703125" style="3" customWidth="1"/>
    <col min="2311" max="2311" width="30.140625" style="3" customWidth="1"/>
    <col min="2312" max="2562" width="9.140625" style="3"/>
    <col min="2563" max="2563" width="31.85546875" style="3" customWidth="1"/>
    <col min="2564" max="2564" width="22.140625" style="3" customWidth="1"/>
    <col min="2565" max="2565" width="23.140625" style="3" customWidth="1"/>
    <col min="2566" max="2566" width="24.5703125" style="3" customWidth="1"/>
    <col min="2567" max="2567" width="30.140625" style="3" customWidth="1"/>
    <col min="2568" max="2818" width="9.140625" style="3"/>
    <col min="2819" max="2819" width="31.85546875" style="3" customWidth="1"/>
    <col min="2820" max="2820" width="22.140625" style="3" customWidth="1"/>
    <col min="2821" max="2821" width="23.140625" style="3" customWidth="1"/>
    <col min="2822" max="2822" width="24.5703125" style="3" customWidth="1"/>
    <col min="2823" max="2823" width="30.140625" style="3" customWidth="1"/>
    <col min="2824" max="3074" width="9.140625" style="3"/>
    <col min="3075" max="3075" width="31.85546875" style="3" customWidth="1"/>
    <col min="3076" max="3076" width="22.140625" style="3" customWidth="1"/>
    <col min="3077" max="3077" width="23.140625" style="3" customWidth="1"/>
    <col min="3078" max="3078" width="24.5703125" style="3" customWidth="1"/>
    <col min="3079" max="3079" width="30.140625" style="3" customWidth="1"/>
    <col min="3080" max="3330" width="9.140625" style="3"/>
    <col min="3331" max="3331" width="31.85546875" style="3" customWidth="1"/>
    <col min="3332" max="3332" width="22.140625" style="3" customWidth="1"/>
    <col min="3333" max="3333" width="23.140625" style="3" customWidth="1"/>
    <col min="3334" max="3334" width="24.5703125" style="3" customWidth="1"/>
    <col min="3335" max="3335" width="30.140625" style="3" customWidth="1"/>
    <col min="3336" max="3586" width="9.140625" style="3"/>
    <col min="3587" max="3587" width="31.85546875" style="3" customWidth="1"/>
    <col min="3588" max="3588" width="22.140625" style="3" customWidth="1"/>
    <col min="3589" max="3589" width="23.140625" style="3" customWidth="1"/>
    <col min="3590" max="3590" width="24.5703125" style="3" customWidth="1"/>
    <col min="3591" max="3591" width="30.140625" style="3" customWidth="1"/>
    <col min="3592" max="3842" width="9.140625" style="3"/>
    <col min="3843" max="3843" width="31.85546875" style="3" customWidth="1"/>
    <col min="3844" max="3844" width="22.140625" style="3" customWidth="1"/>
    <col min="3845" max="3845" width="23.140625" style="3" customWidth="1"/>
    <col min="3846" max="3846" width="24.5703125" style="3" customWidth="1"/>
    <col min="3847" max="3847" width="30.140625" style="3" customWidth="1"/>
    <col min="3848" max="4098" width="9.140625" style="3"/>
    <col min="4099" max="4099" width="31.85546875" style="3" customWidth="1"/>
    <col min="4100" max="4100" width="22.140625" style="3" customWidth="1"/>
    <col min="4101" max="4101" width="23.140625" style="3" customWidth="1"/>
    <col min="4102" max="4102" width="24.5703125" style="3" customWidth="1"/>
    <col min="4103" max="4103" width="30.140625" style="3" customWidth="1"/>
    <col min="4104" max="4354" width="9.140625" style="3"/>
    <col min="4355" max="4355" width="31.85546875" style="3" customWidth="1"/>
    <col min="4356" max="4356" width="22.140625" style="3" customWidth="1"/>
    <col min="4357" max="4357" width="23.140625" style="3" customWidth="1"/>
    <col min="4358" max="4358" width="24.5703125" style="3" customWidth="1"/>
    <col min="4359" max="4359" width="30.140625" style="3" customWidth="1"/>
    <col min="4360" max="4610" width="9.140625" style="3"/>
    <col min="4611" max="4611" width="31.85546875" style="3" customWidth="1"/>
    <col min="4612" max="4612" width="22.140625" style="3" customWidth="1"/>
    <col min="4613" max="4613" width="23.140625" style="3" customWidth="1"/>
    <col min="4614" max="4614" width="24.5703125" style="3" customWidth="1"/>
    <col min="4615" max="4615" width="30.140625" style="3" customWidth="1"/>
    <col min="4616" max="4866" width="9.140625" style="3"/>
    <col min="4867" max="4867" width="31.85546875" style="3" customWidth="1"/>
    <col min="4868" max="4868" width="22.140625" style="3" customWidth="1"/>
    <col min="4869" max="4869" width="23.140625" style="3" customWidth="1"/>
    <col min="4870" max="4870" width="24.5703125" style="3" customWidth="1"/>
    <col min="4871" max="4871" width="30.140625" style="3" customWidth="1"/>
    <col min="4872" max="5122" width="9.140625" style="3"/>
    <col min="5123" max="5123" width="31.85546875" style="3" customWidth="1"/>
    <col min="5124" max="5124" width="22.140625" style="3" customWidth="1"/>
    <col min="5125" max="5125" width="23.140625" style="3" customWidth="1"/>
    <col min="5126" max="5126" width="24.5703125" style="3" customWidth="1"/>
    <col min="5127" max="5127" width="30.140625" style="3" customWidth="1"/>
    <col min="5128" max="5378" width="9.140625" style="3"/>
    <col min="5379" max="5379" width="31.85546875" style="3" customWidth="1"/>
    <col min="5380" max="5380" width="22.140625" style="3" customWidth="1"/>
    <col min="5381" max="5381" width="23.140625" style="3" customWidth="1"/>
    <col min="5382" max="5382" width="24.5703125" style="3" customWidth="1"/>
    <col min="5383" max="5383" width="30.140625" style="3" customWidth="1"/>
    <col min="5384" max="5634" width="9.140625" style="3"/>
    <col min="5635" max="5635" width="31.85546875" style="3" customWidth="1"/>
    <col min="5636" max="5636" width="22.140625" style="3" customWidth="1"/>
    <col min="5637" max="5637" width="23.140625" style="3" customWidth="1"/>
    <col min="5638" max="5638" width="24.5703125" style="3" customWidth="1"/>
    <col min="5639" max="5639" width="30.140625" style="3" customWidth="1"/>
    <col min="5640" max="5890" width="9.140625" style="3"/>
    <col min="5891" max="5891" width="31.85546875" style="3" customWidth="1"/>
    <col min="5892" max="5892" width="22.140625" style="3" customWidth="1"/>
    <col min="5893" max="5893" width="23.140625" style="3" customWidth="1"/>
    <col min="5894" max="5894" width="24.5703125" style="3" customWidth="1"/>
    <col min="5895" max="5895" width="30.140625" style="3" customWidth="1"/>
    <col min="5896" max="6146" width="9.140625" style="3"/>
    <col min="6147" max="6147" width="31.85546875" style="3" customWidth="1"/>
    <col min="6148" max="6148" width="22.140625" style="3" customWidth="1"/>
    <col min="6149" max="6149" width="23.140625" style="3" customWidth="1"/>
    <col min="6150" max="6150" width="24.5703125" style="3" customWidth="1"/>
    <col min="6151" max="6151" width="30.140625" style="3" customWidth="1"/>
    <col min="6152" max="6402" width="9.140625" style="3"/>
    <col min="6403" max="6403" width="31.85546875" style="3" customWidth="1"/>
    <col min="6404" max="6404" width="22.140625" style="3" customWidth="1"/>
    <col min="6405" max="6405" width="23.140625" style="3" customWidth="1"/>
    <col min="6406" max="6406" width="24.5703125" style="3" customWidth="1"/>
    <col min="6407" max="6407" width="30.140625" style="3" customWidth="1"/>
    <col min="6408" max="6658" width="9.140625" style="3"/>
    <col min="6659" max="6659" width="31.85546875" style="3" customWidth="1"/>
    <col min="6660" max="6660" width="22.140625" style="3" customWidth="1"/>
    <col min="6661" max="6661" width="23.140625" style="3" customWidth="1"/>
    <col min="6662" max="6662" width="24.5703125" style="3" customWidth="1"/>
    <col min="6663" max="6663" width="30.140625" style="3" customWidth="1"/>
    <col min="6664" max="6914" width="9.140625" style="3"/>
    <col min="6915" max="6915" width="31.85546875" style="3" customWidth="1"/>
    <col min="6916" max="6916" width="22.140625" style="3" customWidth="1"/>
    <col min="6917" max="6917" width="23.140625" style="3" customWidth="1"/>
    <col min="6918" max="6918" width="24.5703125" style="3" customWidth="1"/>
    <col min="6919" max="6919" width="30.140625" style="3" customWidth="1"/>
    <col min="6920" max="7170" width="9.140625" style="3"/>
    <col min="7171" max="7171" width="31.85546875" style="3" customWidth="1"/>
    <col min="7172" max="7172" width="22.140625" style="3" customWidth="1"/>
    <col min="7173" max="7173" width="23.140625" style="3" customWidth="1"/>
    <col min="7174" max="7174" width="24.5703125" style="3" customWidth="1"/>
    <col min="7175" max="7175" width="30.140625" style="3" customWidth="1"/>
    <col min="7176" max="7426" width="9.140625" style="3"/>
    <col min="7427" max="7427" width="31.85546875" style="3" customWidth="1"/>
    <col min="7428" max="7428" width="22.140625" style="3" customWidth="1"/>
    <col min="7429" max="7429" width="23.140625" style="3" customWidth="1"/>
    <col min="7430" max="7430" width="24.5703125" style="3" customWidth="1"/>
    <col min="7431" max="7431" width="30.140625" style="3" customWidth="1"/>
    <col min="7432" max="7682" width="9.140625" style="3"/>
    <col min="7683" max="7683" width="31.85546875" style="3" customWidth="1"/>
    <col min="7684" max="7684" width="22.140625" style="3" customWidth="1"/>
    <col min="7685" max="7685" width="23.140625" style="3" customWidth="1"/>
    <col min="7686" max="7686" width="24.5703125" style="3" customWidth="1"/>
    <col min="7687" max="7687" width="30.140625" style="3" customWidth="1"/>
    <col min="7688" max="7938" width="9.140625" style="3"/>
    <col min="7939" max="7939" width="31.85546875" style="3" customWidth="1"/>
    <col min="7940" max="7940" width="22.140625" style="3" customWidth="1"/>
    <col min="7941" max="7941" width="23.140625" style="3" customWidth="1"/>
    <col min="7942" max="7942" width="24.5703125" style="3" customWidth="1"/>
    <col min="7943" max="7943" width="30.140625" style="3" customWidth="1"/>
    <col min="7944" max="8194" width="9.140625" style="3"/>
    <col min="8195" max="8195" width="31.85546875" style="3" customWidth="1"/>
    <col min="8196" max="8196" width="22.140625" style="3" customWidth="1"/>
    <col min="8197" max="8197" width="23.140625" style="3" customWidth="1"/>
    <col min="8198" max="8198" width="24.5703125" style="3" customWidth="1"/>
    <col min="8199" max="8199" width="30.140625" style="3" customWidth="1"/>
    <col min="8200" max="8450" width="9.140625" style="3"/>
    <col min="8451" max="8451" width="31.85546875" style="3" customWidth="1"/>
    <col min="8452" max="8452" width="22.140625" style="3" customWidth="1"/>
    <col min="8453" max="8453" width="23.140625" style="3" customWidth="1"/>
    <col min="8454" max="8454" width="24.5703125" style="3" customWidth="1"/>
    <col min="8455" max="8455" width="30.140625" style="3" customWidth="1"/>
    <col min="8456" max="8706" width="9.140625" style="3"/>
    <col min="8707" max="8707" width="31.85546875" style="3" customWidth="1"/>
    <col min="8708" max="8708" width="22.140625" style="3" customWidth="1"/>
    <col min="8709" max="8709" width="23.140625" style="3" customWidth="1"/>
    <col min="8710" max="8710" width="24.5703125" style="3" customWidth="1"/>
    <col min="8711" max="8711" width="30.140625" style="3" customWidth="1"/>
    <col min="8712" max="8962" width="9.140625" style="3"/>
    <col min="8963" max="8963" width="31.85546875" style="3" customWidth="1"/>
    <col min="8964" max="8964" width="22.140625" style="3" customWidth="1"/>
    <col min="8965" max="8965" width="23.140625" style="3" customWidth="1"/>
    <col min="8966" max="8966" width="24.5703125" style="3" customWidth="1"/>
    <col min="8967" max="8967" width="30.140625" style="3" customWidth="1"/>
    <col min="8968" max="9218" width="9.140625" style="3"/>
    <col min="9219" max="9219" width="31.85546875" style="3" customWidth="1"/>
    <col min="9220" max="9220" width="22.140625" style="3" customWidth="1"/>
    <col min="9221" max="9221" width="23.140625" style="3" customWidth="1"/>
    <col min="9222" max="9222" width="24.5703125" style="3" customWidth="1"/>
    <col min="9223" max="9223" width="30.140625" style="3" customWidth="1"/>
    <col min="9224" max="9474" width="9.140625" style="3"/>
    <col min="9475" max="9475" width="31.85546875" style="3" customWidth="1"/>
    <col min="9476" max="9476" width="22.140625" style="3" customWidth="1"/>
    <col min="9477" max="9477" width="23.140625" style="3" customWidth="1"/>
    <col min="9478" max="9478" width="24.5703125" style="3" customWidth="1"/>
    <col min="9479" max="9479" width="30.140625" style="3" customWidth="1"/>
    <col min="9480" max="9730" width="9.140625" style="3"/>
    <col min="9731" max="9731" width="31.85546875" style="3" customWidth="1"/>
    <col min="9732" max="9732" width="22.140625" style="3" customWidth="1"/>
    <col min="9733" max="9733" width="23.140625" style="3" customWidth="1"/>
    <col min="9734" max="9734" width="24.5703125" style="3" customWidth="1"/>
    <col min="9735" max="9735" width="30.140625" style="3" customWidth="1"/>
    <col min="9736" max="9986" width="9.140625" style="3"/>
    <col min="9987" max="9987" width="31.85546875" style="3" customWidth="1"/>
    <col min="9988" max="9988" width="22.140625" style="3" customWidth="1"/>
    <col min="9989" max="9989" width="23.140625" style="3" customWidth="1"/>
    <col min="9990" max="9990" width="24.5703125" style="3" customWidth="1"/>
    <col min="9991" max="9991" width="30.140625" style="3" customWidth="1"/>
    <col min="9992" max="10242" width="9.140625" style="3"/>
    <col min="10243" max="10243" width="31.85546875" style="3" customWidth="1"/>
    <col min="10244" max="10244" width="22.140625" style="3" customWidth="1"/>
    <col min="10245" max="10245" width="23.140625" style="3" customWidth="1"/>
    <col min="10246" max="10246" width="24.5703125" style="3" customWidth="1"/>
    <col min="10247" max="10247" width="30.140625" style="3" customWidth="1"/>
    <col min="10248" max="10498" width="9.140625" style="3"/>
    <col min="10499" max="10499" width="31.85546875" style="3" customWidth="1"/>
    <col min="10500" max="10500" width="22.140625" style="3" customWidth="1"/>
    <col min="10501" max="10501" width="23.140625" style="3" customWidth="1"/>
    <col min="10502" max="10502" width="24.5703125" style="3" customWidth="1"/>
    <col min="10503" max="10503" width="30.140625" style="3" customWidth="1"/>
    <col min="10504" max="10754" width="9.140625" style="3"/>
    <col min="10755" max="10755" width="31.85546875" style="3" customWidth="1"/>
    <col min="10756" max="10756" width="22.140625" style="3" customWidth="1"/>
    <col min="10757" max="10757" width="23.140625" style="3" customWidth="1"/>
    <col min="10758" max="10758" width="24.5703125" style="3" customWidth="1"/>
    <col min="10759" max="10759" width="30.140625" style="3" customWidth="1"/>
    <col min="10760" max="11010" width="9.140625" style="3"/>
    <col min="11011" max="11011" width="31.85546875" style="3" customWidth="1"/>
    <col min="11012" max="11012" width="22.140625" style="3" customWidth="1"/>
    <col min="11013" max="11013" width="23.140625" style="3" customWidth="1"/>
    <col min="11014" max="11014" width="24.5703125" style="3" customWidth="1"/>
    <col min="11015" max="11015" width="30.140625" style="3" customWidth="1"/>
    <col min="11016" max="11266" width="9.140625" style="3"/>
    <col min="11267" max="11267" width="31.85546875" style="3" customWidth="1"/>
    <col min="11268" max="11268" width="22.140625" style="3" customWidth="1"/>
    <col min="11269" max="11269" width="23.140625" style="3" customWidth="1"/>
    <col min="11270" max="11270" width="24.5703125" style="3" customWidth="1"/>
    <col min="11271" max="11271" width="30.140625" style="3" customWidth="1"/>
    <col min="11272" max="11522" width="9.140625" style="3"/>
    <col min="11523" max="11523" width="31.85546875" style="3" customWidth="1"/>
    <col min="11524" max="11524" width="22.140625" style="3" customWidth="1"/>
    <col min="11525" max="11525" width="23.140625" style="3" customWidth="1"/>
    <col min="11526" max="11526" width="24.5703125" style="3" customWidth="1"/>
    <col min="11527" max="11527" width="30.140625" style="3" customWidth="1"/>
    <col min="11528" max="11778" width="9.140625" style="3"/>
    <col min="11779" max="11779" width="31.85546875" style="3" customWidth="1"/>
    <col min="11780" max="11780" width="22.140625" style="3" customWidth="1"/>
    <col min="11781" max="11781" width="23.140625" style="3" customWidth="1"/>
    <col min="11782" max="11782" width="24.5703125" style="3" customWidth="1"/>
    <col min="11783" max="11783" width="30.140625" style="3" customWidth="1"/>
    <col min="11784" max="12034" width="9.140625" style="3"/>
    <col min="12035" max="12035" width="31.85546875" style="3" customWidth="1"/>
    <col min="12036" max="12036" width="22.140625" style="3" customWidth="1"/>
    <col min="12037" max="12037" width="23.140625" style="3" customWidth="1"/>
    <col min="12038" max="12038" width="24.5703125" style="3" customWidth="1"/>
    <col min="12039" max="12039" width="30.140625" style="3" customWidth="1"/>
    <col min="12040" max="12290" width="9.140625" style="3"/>
    <col min="12291" max="12291" width="31.85546875" style="3" customWidth="1"/>
    <col min="12292" max="12292" width="22.140625" style="3" customWidth="1"/>
    <col min="12293" max="12293" width="23.140625" style="3" customWidth="1"/>
    <col min="12294" max="12294" width="24.5703125" style="3" customWidth="1"/>
    <col min="12295" max="12295" width="30.140625" style="3" customWidth="1"/>
    <col min="12296" max="12546" width="9.140625" style="3"/>
    <col min="12547" max="12547" width="31.85546875" style="3" customWidth="1"/>
    <col min="12548" max="12548" width="22.140625" style="3" customWidth="1"/>
    <col min="12549" max="12549" width="23.140625" style="3" customWidth="1"/>
    <col min="12550" max="12550" width="24.5703125" style="3" customWidth="1"/>
    <col min="12551" max="12551" width="30.140625" style="3" customWidth="1"/>
    <col min="12552" max="12802" width="9.140625" style="3"/>
    <col min="12803" max="12803" width="31.85546875" style="3" customWidth="1"/>
    <col min="12804" max="12804" width="22.140625" style="3" customWidth="1"/>
    <col min="12805" max="12805" width="23.140625" style="3" customWidth="1"/>
    <col min="12806" max="12806" width="24.5703125" style="3" customWidth="1"/>
    <col min="12807" max="12807" width="30.140625" style="3" customWidth="1"/>
    <col min="12808" max="13058" width="9.140625" style="3"/>
    <col min="13059" max="13059" width="31.85546875" style="3" customWidth="1"/>
    <col min="13060" max="13060" width="22.140625" style="3" customWidth="1"/>
    <col min="13061" max="13061" width="23.140625" style="3" customWidth="1"/>
    <col min="13062" max="13062" width="24.5703125" style="3" customWidth="1"/>
    <col min="13063" max="13063" width="30.140625" style="3" customWidth="1"/>
    <col min="13064" max="13314" width="9.140625" style="3"/>
    <col min="13315" max="13315" width="31.85546875" style="3" customWidth="1"/>
    <col min="13316" max="13316" width="22.140625" style="3" customWidth="1"/>
    <col min="13317" max="13317" width="23.140625" style="3" customWidth="1"/>
    <col min="13318" max="13318" width="24.5703125" style="3" customWidth="1"/>
    <col min="13319" max="13319" width="30.140625" style="3" customWidth="1"/>
    <col min="13320" max="13570" width="9.140625" style="3"/>
    <col min="13571" max="13571" width="31.85546875" style="3" customWidth="1"/>
    <col min="13572" max="13572" width="22.140625" style="3" customWidth="1"/>
    <col min="13573" max="13573" width="23.140625" style="3" customWidth="1"/>
    <col min="13574" max="13574" width="24.5703125" style="3" customWidth="1"/>
    <col min="13575" max="13575" width="30.140625" style="3" customWidth="1"/>
    <col min="13576" max="13826" width="9.140625" style="3"/>
    <col min="13827" max="13827" width="31.85546875" style="3" customWidth="1"/>
    <col min="13828" max="13828" width="22.140625" style="3" customWidth="1"/>
    <col min="13829" max="13829" width="23.140625" style="3" customWidth="1"/>
    <col min="13830" max="13830" width="24.5703125" style="3" customWidth="1"/>
    <col min="13831" max="13831" width="30.140625" style="3" customWidth="1"/>
    <col min="13832" max="14082" width="9.140625" style="3"/>
    <col min="14083" max="14083" width="31.85546875" style="3" customWidth="1"/>
    <col min="14084" max="14084" width="22.140625" style="3" customWidth="1"/>
    <col min="14085" max="14085" width="23.140625" style="3" customWidth="1"/>
    <col min="14086" max="14086" width="24.5703125" style="3" customWidth="1"/>
    <col min="14087" max="14087" width="30.140625" style="3" customWidth="1"/>
    <col min="14088" max="14338" width="9.140625" style="3"/>
    <col min="14339" max="14339" width="31.85546875" style="3" customWidth="1"/>
    <col min="14340" max="14340" width="22.140625" style="3" customWidth="1"/>
    <col min="14341" max="14341" width="23.140625" style="3" customWidth="1"/>
    <col min="14342" max="14342" width="24.5703125" style="3" customWidth="1"/>
    <col min="14343" max="14343" width="30.140625" style="3" customWidth="1"/>
    <col min="14344" max="14594" width="9.140625" style="3"/>
    <col min="14595" max="14595" width="31.85546875" style="3" customWidth="1"/>
    <col min="14596" max="14596" width="22.140625" style="3" customWidth="1"/>
    <col min="14597" max="14597" width="23.140625" style="3" customWidth="1"/>
    <col min="14598" max="14598" width="24.5703125" style="3" customWidth="1"/>
    <col min="14599" max="14599" width="30.140625" style="3" customWidth="1"/>
    <col min="14600" max="14850" width="9.140625" style="3"/>
    <col min="14851" max="14851" width="31.85546875" style="3" customWidth="1"/>
    <col min="14852" max="14852" width="22.140625" style="3" customWidth="1"/>
    <col min="14853" max="14853" width="23.140625" style="3" customWidth="1"/>
    <col min="14854" max="14854" width="24.5703125" style="3" customWidth="1"/>
    <col min="14855" max="14855" width="30.140625" style="3" customWidth="1"/>
    <col min="14856" max="15106" width="9.140625" style="3"/>
    <col min="15107" max="15107" width="31.85546875" style="3" customWidth="1"/>
    <col min="15108" max="15108" width="22.140625" style="3" customWidth="1"/>
    <col min="15109" max="15109" width="23.140625" style="3" customWidth="1"/>
    <col min="15110" max="15110" width="24.5703125" style="3" customWidth="1"/>
    <col min="15111" max="15111" width="30.140625" style="3" customWidth="1"/>
    <col min="15112" max="15362" width="9.140625" style="3"/>
    <col min="15363" max="15363" width="31.85546875" style="3" customWidth="1"/>
    <col min="15364" max="15364" width="22.140625" style="3" customWidth="1"/>
    <col min="15365" max="15365" width="23.140625" style="3" customWidth="1"/>
    <col min="15366" max="15366" width="24.5703125" style="3" customWidth="1"/>
    <col min="15367" max="15367" width="30.140625" style="3" customWidth="1"/>
    <col min="15368" max="15618" width="9.140625" style="3"/>
    <col min="15619" max="15619" width="31.85546875" style="3" customWidth="1"/>
    <col min="15620" max="15620" width="22.140625" style="3" customWidth="1"/>
    <col min="15621" max="15621" width="23.140625" style="3" customWidth="1"/>
    <col min="15622" max="15622" width="24.5703125" style="3" customWidth="1"/>
    <col min="15623" max="15623" width="30.140625" style="3" customWidth="1"/>
    <col min="15624" max="15874" width="9.140625" style="3"/>
    <col min="15875" max="15875" width="31.85546875" style="3" customWidth="1"/>
    <col min="15876" max="15876" width="22.140625" style="3" customWidth="1"/>
    <col min="15877" max="15877" width="23.140625" style="3" customWidth="1"/>
    <col min="15878" max="15878" width="24.5703125" style="3" customWidth="1"/>
    <col min="15879" max="15879" width="30.140625" style="3" customWidth="1"/>
    <col min="15880" max="16130" width="9.140625" style="3"/>
    <col min="16131" max="16131" width="31.85546875" style="3" customWidth="1"/>
    <col min="16132" max="16132" width="22.140625" style="3" customWidth="1"/>
    <col min="16133" max="16133" width="23.140625" style="3" customWidth="1"/>
    <col min="16134" max="16134" width="24.5703125" style="3" customWidth="1"/>
    <col min="16135" max="16135" width="30.140625" style="3" customWidth="1"/>
    <col min="16136" max="16384" width="9.140625" style="3"/>
  </cols>
  <sheetData>
    <row r="1" spans="1:9" s="1" customFormat="1" x14ac:dyDescent="0.25">
      <c r="B1" s="98" t="s">
        <v>28</v>
      </c>
      <c r="C1" s="16"/>
      <c r="E1" s="37"/>
      <c r="F1" s="97" t="s">
        <v>0</v>
      </c>
      <c r="G1" s="37"/>
    </row>
    <row r="2" spans="1:9" s="1" customFormat="1" x14ac:dyDescent="0.25">
      <c r="B2" s="98" t="s">
        <v>29</v>
      </c>
      <c r="C2" s="16"/>
      <c r="E2" s="37"/>
      <c r="F2" s="97" t="s">
        <v>1</v>
      </c>
      <c r="G2" s="37"/>
    </row>
    <row r="3" spans="1:9" s="1" customFormat="1" x14ac:dyDescent="0.25">
      <c r="B3" s="94" t="s">
        <v>30</v>
      </c>
      <c r="C3" s="16"/>
      <c r="E3" s="37"/>
      <c r="F3" s="17"/>
      <c r="G3" s="37"/>
    </row>
    <row r="4" spans="1:9" x14ac:dyDescent="0.25">
      <c r="D4" s="4"/>
      <c r="E4" s="5"/>
      <c r="F4" s="5"/>
    </row>
    <row r="5" spans="1:9" ht="66.75" customHeight="1" x14ac:dyDescent="0.25">
      <c r="A5" s="252" t="s">
        <v>83</v>
      </c>
      <c r="B5" s="252"/>
      <c r="C5" s="252"/>
      <c r="D5" s="252"/>
      <c r="E5" s="252"/>
      <c r="F5" s="252"/>
      <c r="G5" s="252"/>
      <c r="H5" s="252"/>
    </row>
    <row r="6" spans="1:9" s="24" customFormat="1" ht="30" customHeight="1" x14ac:dyDescent="0.25">
      <c r="A6" s="95" t="s">
        <v>2</v>
      </c>
      <c r="B6" s="257" t="s">
        <v>3</v>
      </c>
      <c r="C6" s="257"/>
      <c r="D6" s="21" t="s">
        <v>4</v>
      </c>
      <c r="E6" s="22" t="s">
        <v>5</v>
      </c>
      <c r="F6" s="22" t="s">
        <v>15</v>
      </c>
      <c r="G6" s="95" t="s">
        <v>26</v>
      </c>
      <c r="H6" s="95" t="s">
        <v>24</v>
      </c>
    </row>
    <row r="7" spans="1:9" s="24" customFormat="1" ht="30" customHeight="1" x14ac:dyDescent="0.25">
      <c r="A7" s="106">
        <v>1</v>
      </c>
      <c r="B7" s="107" t="s">
        <v>16</v>
      </c>
      <c r="C7" s="108" t="s">
        <v>17</v>
      </c>
      <c r="D7" s="106">
        <v>1</v>
      </c>
      <c r="E7" s="109">
        <v>150000</v>
      </c>
      <c r="F7" s="137"/>
      <c r="G7" s="137">
        <f t="shared" ref="G7:G75" si="0">E7+F7</f>
        <v>150000</v>
      </c>
      <c r="H7" s="118">
        <v>43407</v>
      </c>
    </row>
    <row r="8" spans="1:9" s="24" customFormat="1" ht="30" customHeight="1" x14ac:dyDescent="0.25">
      <c r="A8" s="106">
        <v>2</v>
      </c>
      <c r="B8" s="107" t="s">
        <v>23</v>
      </c>
      <c r="C8" s="108" t="s">
        <v>18</v>
      </c>
      <c r="D8" s="106">
        <v>1</v>
      </c>
      <c r="E8" s="109">
        <v>150000</v>
      </c>
      <c r="F8" s="137"/>
      <c r="G8" s="137">
        <f t="shared" si="0"/>
        <v>150000</v>
      </c>
      <c r="H8" s="118">
        <v>43407</v>
      </c>
    </row>
    <row r="9" spans="1:9" s="24" customFormat="1" ht="30" customHeight="1" x14ac:dyDescent="0.25">
      <c r="A9" s="111">
        <v>3</v>
      </c>
      <c r="B9" s="112" t="s">
        <v>19</v>
      </c>
      <c r="C9" s="108" t="s">
        <v>20</v>
      </c>
      <c r="D9" s="106">
        <v>1</v>
      </c>
      <c r="E9" s="109">
        <v>150000</v>
      </c>
      <c r="F9" s="137"/>
      <c r="G9" s="137">
        <f t="shared" si="0"/>
        <v>150000</v>
      </c>
      <c r="H9" s="118">
        <v>43407</v>
      </c>
    </row>
    <row r="10" spans="1:9" s="24" customFormat="1" ht="30" customHeight="1" x14ac:dyDescent="0.25">
      <c r="A10" s="106">
        <v>4</v>
      </c>
      <c r="B10" s="107" t="s">
        <v>21</v>
      </c>
      <c r="C10" s="108" t="s">
        <v>22</v>
      </c>
      <c r="D10" s="106">
        <v>1</v>
      </c>
      <c r="E10" s="109">
        <v>150000</v>
      </c>
      <c r="F10" s="137"/>
      <c r="G10" s="137">
        <f t="shared" si="0"/>
        <v>150000</v>
      </c>
      <c r="H10" s="118">
        <v>43407</v>
      </c>
    </row>
    <row r="11" spans="1:9" s="24" customFormat="1" ht="30" customHeight="1" x14ac:dyDescent="0.25">
      <c r="A11" s="138">
        <v>1</v>
      </c>
      <c r="B11" s="139" t="s">
        <v>32</v>
      </c>
      <c r="C11" s="140" t="s">
        <v>33</v>
      </c>
      <c r="D11" s="138">
        <v>1</v>
      </c>
      <c r="E11" s="141">
        <v>150000</v>
      </c>
      <c r="F11" s="142">
        <v>50000</v>
      </c>
      <c r="G11" s="142">
        <f t="shared" si="0"/>
        <v>200000</v>
      </c>
      <c r="H11" s="143" t="s">
        <v>94</v>
      </c>
      <c r="I11" s="28"/>
    </row>
    <row r="12" spans="1:9" s="24" customFormat="1" ht="30" customHeight="1" x14ac:dyDescent="0.25">
      <c r="A12" s="138">
        <v>2</v>
      </c>
      <c r="B12" s="139" t="s">
        <v>23</v>
      </c>
      <c r="C12" s="140" t="s">
        <v>18</v>
      </c>
      <c r="D12" s="138">
        <v>1</v>
      </c>
      <c r="E12" s="141">
        <v>150000</v>
      </c>
      <c r="F12" s="142">
        <v>50000</v>
      </c>
      <c r="G12" s="142">
        <f t="shared" si="0"/>
        <v>200000</v>
      </c>
      <c r="H12" s="143" t="s">
        <v>94</v>
      </c>
      <c r="I12" s="28"/>
    </row>
    <row r="13" spans="1:9" s="24" customFormat="1" ht="30" customHeight="1" x14ac:dyDescent="0.25">
      <c r="A13" s="144">
        <v>3</v>
      </c>
      <c r="B13" s="139" t="s">
        <v>21</v>
      </c>
      <c r="C13" s="140" t="s">
        <v>22</v>
      </c>
      <c r="D13" s="138">
        <v>1</v>
      </c>
      <c r="E13" s="141">
        <v>150000</v>
      </c>
      <c r="F13" s="142">
        <v>50000</v>
      </c>
      <c r="G13" s="142">
        <f t="shared" si="0"/>
        <v>200000</v>
      </c>
      <c r="H13" s="143" t="s">
        <v>94</v>
      </c>
      <c r="I13" s="28"/>
    </row>
    <row r="14" spans="1:9" s="24" customFormat="1" ht="30" customHeight="1" x14ac:dyDescent="0.25">
      <c r="A14" s="145">
        <v>1</v>
      </c>
      <c r="B14" s="146" t="s">
        <v>32</v>
      </c>
      <c r="C14" s="147" t="s">
        <v>33</v>
      </c>
      <c r="D14" s="145">
        <v>1</v>
      </c>
      <c r="E14" s="148">
        <v>150000</v>
      </c>
      <c r="F14" s="149">
        <v>50000</v>
      </c>
      <c r="G14" s="149">
        <f t="shared" si="0"/>
        <v>200000</v>
      </c>
      <c r="H14" s="150">
        <v>43285</v>
      </c>
      <c r="I14" s="28"/>
    </row>
    <row r="15" spans="1:9" s="24" customFormat="1" ht="30" customHeight="1" x14ac:dyDescent="0.25">
      <c r="A15" s="145">
        <v>2</v>
      </c>
      <c r="B15" s="146" t="s">
        <v>41</v>
      </c>
      <c r="C15" s="147" t="s">
        <v>42</v>
      </c>
      <c r="D15" s="145">
        <v>1</v>
      </c>
      <c r="E15" s="148">
        <v>150000</v>
      </c>
      <c r="F15" s="149">
        <v>50000</v>
      </c>
      <c r="G15" s="149">
        <f t="shared" si="0"/>
        <v>200000</v>
      </c>
      <c r="H15" s="150">
        <v>43285</v>
      </c>
      <c r="I15" s="28"/>
    </row>
    <row r="16" spans="1:9" s="24" customFormat="1" ht="30" customHeight="1" x14ac:dyDescent="0.25">
      <c r="A16" s="151">
        <v>3</v>
      </c>
      <c r="B16" s="146" t="s">
        <v>43</v>
      </c>
      <c r="C16" s="147" t="s">
        <v>44</v>
      </c>
      <c r="D16" s="145">
        <v>1</v>
      </c>
      <c r="E16" s="148">
        <v>150000</v>
      </c>
      <c r="F16" s="149">
        <v>50000</v>
      </c>
      <c r="G16" s="149">
        <f t="shared" si="0"/>
        <v>200000</v>
      </c>
      <c r="H16" s="150">
        <v>43285</v>
      </c>
      <c r="I16" s="28"/>
    </row>
    <row r="17" spans="1:9" s="24" customFormat="1" ht="30" customHeight="1" x14ac:dyDescent="0.25">
      <c r="A17" s="113">
        <v>1</v>
      </c>
      <c r="B17" s="114" t="s">
        <v>46</v>
      </c>
      <c r="C17" s="115" t="s">
        <v>17</v>
      </c>
      <c r="D17" s="113">
        <v>1</v>
      </c>
      <c r="E17" s="116">
        <v>150000</v>
      </c>
      <c r="F17" s="117"/>
      <c r="G17" s="117">
        <f t="shared" si="0"/>
        <v>150000</v>
      </c>
      <c r="H17" s="152">
        <v>43316</v>
      </c>
      <c r="I17" s="28"/>
    </row>
    <row r="18" spans="1:9" s="24" customFormat="1" ht="30" customHeight="1" x14ac:dyDescent="0.25">
      <c r="A18" s="113">
        <v>2</v>
      </c>
      <c r="B18" s="114" t="s">
        <v>38</v>
      </c>
      <c r="C18" s="115" t="s">
        <v>20</v>
      </c>
      <c r="D18" s="113">
        <v>1</v>
      </c>
      <c r="E18" s="116">
        <v>150000</v>
      </c>
      <c r="F18" s="117"/>
      <c r="G18" s="117">
        <f t="shared" si="0"/>
        <v>150000</v>
      </c>
      <c r="H18" s="152">
        <v>43316</v>
      </c>
      <c r="I18" s="28"/>
    </row>
    <row r="19" spans="1:9" s="24" customFormat="1" ht="30" customHeight="1" x14ac:dyDescent="0.25">
      <c r="A19" s="113">
        <v>3</v>
      </c>
      <c r="B19" s="114" t="s">
        <v>21</v>
      </c>
      <c r="C19" s="115" t="s">
        <v>22</v>
      </c>
      <c r="D19" s="113">
        <v>1</v>
      </c>
      <c r="E19" s="116">
        <v>150000</v>
      </c>
      <c r="F19" s="117"/>
      <c r="G19" s="117">
        <f t="shared" si="0"/>
        <v>150000</v>
      </c>
      <c r="H19" s="152">
        <v>43316</v>
      </c>
      <c r="I19" s="28"/>
    </row>
    <row r="20" spans="1:9" s="24" customFormat="1" ht="30" customHeight="1" x14ac:dyDescent="0.25">
      <c r="A20" s="131">
        <v>4</v>
      </c>
      <c r="B20" s="132" t="s">
        <v>47</v>
      </c>
      <c r="C20" s="133" t="s">
        <v>48</v>
      </c>
      <c r="D20" s="131">
        <v>1</v>
      </c>
      <c r="E20" s="153">
        <v>150000</v>
      </c>
      <c r="F20" s="134">
        <v>50000</v>
      </c>
      <c r="G20" s="134">
        <f t="shared" si="0"/>
        <v>200000</v>
      </c>
      <c r="H20" s="136">
        <v>43316</v>
      </c>
      <c r="I20" s="28"/>
    </row>
    <row r="21" spans="1:9" s="24" customFormat="1" ht="30" customHeight="1" x14ac:dyDescent="0.25">
      <c r="A21" s="135">
        <v>5</v>
      </c>
      <c r="B21" s="132" t="s">
        <v>49</v>
      </c>
      <c r="C21" s="133" t="s">
        <v>50</v>
      </c>
      <c r="D21" s="131">
        <v>1</v>
      </c>
      <c r="E21" s="153">
        <v>150000</v>
      </c>
      <c r="F21" s="134">
        <v>50000</v>
      </c>
      <c r="G21" s="134">
        <f t="shared" si="0"/>
        <v>200000</v>
      </c>
      <c r="H21" s="136">
        <v>43316</v>
      </c>
      <c r="I21" s="28"/>
    </row>
    <row r="22" spans="1:9" s="24" customFormat="1" ht="30" customHeight="1" x14ac:dyDescent="0.25">
      <c r="A22" s="154">
        <v>1</v>
      </c>
      <c r="B22" s="155" t="s">
        <v>16</v>
      </c>
      <c r="C22" s="156" t="s">
        <v>17</v>
      </c>
      <c r="D22" s="154">
        <v>1</v>
      </c>
      <c r="E22" s="157">
        <v>150000</v>
      </c>
      <c r="F22" s="158"/>
      <c r="G22" s="157">
        <f t="shared" si="0"/>
        <v>150000</v>
      </c>
      <c r="H22" s="159">
        <v>43347</v>
      </c>
    </row>
    <row r="23" spans="1:9" s="24" customFormat="1" ht="30" customHeight="1" x14ac:dyDescent="0.25">
      <c r="A23" s="160">
        <v>2</v>
      </c>
      <c r="B23" s="161" t="s">
        <v>19</v>
      </c>
      <c r="C23" s="156" t="s">
        <v>20</v>
      </c>
      <c r="D23" s="154">
        <v>1</v>
      </c>
      <c r="E23" s="157">
        <v>150000</v>
      </c>
      <c r="F23" s="158"/>
      <c r="G23" s="157">
        <f t="shared" si="0"/>
        <v>150000</v>
      </c>
      <c r="H23" s="159">
        <v>43347</v>
      </c>
    </row>
    <row r="24" spans="1:9" s="24" customFormat="1" ht="30" customHeight="1" x14ac:dyDescent="0.25">
      <c r="A24" s="154">
        <v>3</v>
      </c>
      <c r="B24" s="155" t="s">
        <v>81</v>
      </c>
      <c r="C24" s="156" t="s">
        <v>79</v>
      </c>
      <c r="D24" s="154">
        <v>1</v>
      </c>
      <c r="E24" s="157">
        <v>150000</v>
      </c>
      <c r="F24" s="158"/>
      <c r="G24" s="157">
        <f t="shared" si="0"/>
        <v>150000</v>
      </c>
      <c r="H24" s="159">
        <v>43347</v>
      </c>
    </row>
    <row r="25" spans="1:9" s="24" customFormat="1" ht="30" customHeight="1" x14ac:dyDescent="0.25">
      <c r="A25" s="154">
        <v>4</v>
      </c>
      <c r="B25" s="155" t="s">
        <v>66</v>
      </c>
      <c r="C25" s="156" t="s">
        <v>63</v>
      </c>
      <c r="D25" s="154">
        <v>1</v>
      </c>
      <c r="E25" s="157">
        <v>150000</v>
      </c>
      <c r="F25" s="158"/>
      <c r="G25" s="157">
        <f t="shared" si="0"/>
        <v>150000</v>
      </c>
      <c r="H25" s="159">
        <v>43347</v>
      </c>
    </row>
    <row r="26" spans="1:9" s="24" customFormat="1" ht="24.95" customHeight="1" x14ac:dyDescent="0.25">
      <c r="A26" s="125">
        <v>1</v>
      </c>
      <c r="B26" s="126" t="s">
        <v>23</v>
      </c>
      <c r="C26" s="127" t="s">
        <v>18</v>
      </c>
      <c r="D26" s="125">
        <v>1</v>
      </c>
      <c r="E26" s="128">
        <v>100000</v>
      </c>
      <c r="F26" s="129">
        <v>50000</v>
      </c>
      <c r="G26" s="129">
        <f t="shared" si="0"/>
        <v>150000</v>
      </c>
      <c r="H26" s="130" t="s">
        <v>95</v>
      </c>
      <c r="I26" s="28"/>
    </row>
    <row r="27" spans="1:9" s="24" customFormat="1" ht="24.95" customHeight="1" x14ac:dyDescent="0.25">
      <c r="A27" s="125">
        <v>2</v>
      </c>
      <c r="B27" s="126" t="s">
        <v>21</v>
      </c>
      <c r="C27" s="127" t="s">
        <v>22</v>
      </c>
      <c r="D27" s="125">
        <v>1</v>
      </c>
      <c r="E27" s="128">
        <v>100000</v>
      </c>
      <c r="F27" s="129">
        <v>50000</v>
      </c>
      <c r="G27" s="129">
        <f t="shared" si="0"/>
        <v>150000</v>
      </c>
      <c r="H27" s="130" t="s">
        <v>95</v>
      </c>
      <c r="I27" s="28"/>
    </row>
    <row r="28" spans="1:9" s="24" customFormat="1" ht="24.95" customHeight="1" x14ac:dyDescent="0.25">
      <c r="A28" s="162">
        <v>3</v>
      </c>
      <c r="B28" s="163" t="s">
        <v>101</v>
      </c>
      <c r="C28" s="164" t="s">
        <v>33</v>
      </c>
      <c r="D28" s="162">
        <v>1</v>
      </c>
      <c r="E28" s="165">
        <v>150000</v>
      </c>
      <c r="F28" s="166">
        <v>50000</v>
      </c>
      <c r="G28" s="166">
        <f t="shared" si="0"/>
        <v>200000</v>
      </c>
      <c r="H28" s="167" t="s">
        <v>95</v>
      </c>
      <c r="I28" s="28"/>
    </row>
    <row r="29" spans="1:9" s="24" customFormat="1" ht="24.95" customHeight="1" x14ac:dyDescent="0.25">
      <c r="A29" s="162">
        <v>4</v>
      </c>
      <c r="B29" s="163" t="s">
        <v>54</v>
      </c>
      <c r="C29" s="164" t="s">
        <v>55</v>
      </c>
      <c r="D29" s="162">
        <v>1</v>
      </c>
      <c r="E29" s="165">
        <v>150000</v>
      </c>
      <c r="F29" s="166">
        <v>50000</v>
      </c>
      <c r="G29" s="166">
        <f t="shared" si="0"/>
        <v>200000</v>
      </c>
      <c r="H29" s="167" t="s">
        <v>95</v>
      </c>
      <c r="I29" s="28"/>
    </row>
    <row r="30" spans="1:9" s="24" customFormat="1" ht="24.95" customHeight="1" x14ac:dyDescent="0.25">
      <c r="A30" s="162">
        <v>5</v>
      </c>
      <c r="B30" s="163" t="s">
        <v>49</v>
      </c>
      <c r="C30" s="164" t="s">
        <v>50</v>
      </c>
      <c r="D30" s="162">
        <v>1</v>
      </c>
      <c r="E30" s="165">
        <v>150000</v>
      </c>
      <c r="F30" s="166">
        <v>50000</v>
      </c>
      <c r="G30" s="166">
        <f t="shared" si="0"/>
        <v>200000</v>
      </c>
      <c r="H30" s="167" t="s">
        <v>95</v>
      </c>
      <c r="I30" s="28"/>
    </row>
    <row r="31" spans="1:9" s="24" customFormat="1" ht="24.95" customHeight="1" x14ac:dyDescent="0.25">
      <c r="A31" s="168">
        <v>6</v>
      </c>
      <c r="B31" s="169" t="s">
        <v>21</v>
      </c>
      <c r="C31" s="170" t="s">
        <v>22</v>
      </c>
      <c r="D31" s="168">
        <v>1</v>
      </c>
      <c r="E31" s="171">
        <v>150000</v>
      </c>
      <c r="F31" s="172">
        <v>50000</v>
      </c>
      <c r="G31" s="172">
        <f t="shared" si="0"/>
        <v>200000</v>
      </c>
      <c r="H31" s="173" t="s">
        <v>95</v>
      </c>
      <c r="I31" s="28"/>
    </row>
    <row r="32" spans="1:9" s="24" customFormat="1" ht="24.95" customHeight="1" x14ac:dyDescent="0.25">
      <c r="A32" s="168">
        <v>7</v>
      </c>
      <c r="B32" s="169" t="s">
        <v>32</v>
      </c>
      <c r="C32" s="170" t="s">
        <v>56</v>
      </c>
      <c r="D32" s="168">
        <v>1</v>
      </c>
      <c r="E32" s="171">
        <v>150000</v>
      </c>
      <c r="F32" s="172">
        <v>50000</v>
      </c>
      <c r="G32" s="172">
        <f t="shared" si="0"/>
        <v>200000</v>
      </c>
      <c r="H32" s="173" t="s">
        <v>95</v>
      </c>
      <c r="I32" s="28"/>
    </row>
    <row r="33" spans="1:9" s="24" customFormat="1" ht="24.95" customHeight="1" x14ac:dyDescent="0.25">
      <c r="A33" s="174">
        <v>8</v>
      </c>
      <c r="B33" s="175" t="s">
        <v>57</v>
      </c>
      <c r="C33" s="176" t="s">
        <v>58</v>
      </c>
      <c r="D33" s="174">
        <v>1</v>
      </c>
      <c r="E33" s="177">
        <v>150000</v>
      </c>
      <c r="F33" s="178">
        <v>50000</v>
      </c>
      <c r="G33" s="178">
        <f t="shared" si="0"/>
        <v>200000</v>
      </c>
      <c r="H33" s="179" t="s">
        <v>95</v>
      </c>
      <c r="I33" s="28"/>
    </row>
    <row r="34" spans="1:9" s="24" customFormat="1" ht="24.95" customHeight="1" x14ac:dyDescent="0.25">
      <c r="A34" s="174">
        <v>9</v>
      </c>
      <c r="B34" s="175" t="s">
        <v>89</v>
      </c>
      <c r="C34" s="176" t="s">
        <v>42</v>
      </c>
      <c r="D34" s="174">
        <v>1</v>
      </c>
      <c r="E34" s="177">
        <v>150000</v>
      </c>
      <c r="F34" s="178">
        <v>50000</v>
      </c>
      <c r="G34" s="178">
        <f t="shared" si="0"/>
        <v>200000</v>
      </c>
      <c r="H34" s="179" t="s">
        <v>95</v>
      </c>
      <c r="I34" s="28"/>
    </row>
    <row r="35" spans="1:9" s="24" customFormat="1" ht="32.1" customHeight="1" x14ac:dyDescent="0.25">
      <c r="A35" s="180">
        <v>1</v>
      </c>
      <c r="B35" s="181" t="s">
        <v>32</v>
      </c>
      <c r="C35" s="182" t="s">
        <v>33</v>
      </c>
      <c r="D35" s="180">
        <v>1</v>
      </c>
      <c r="E35" s="183">
        <v>100000</v>
      </c>
      <c r="F35" s="184">
        <v>50000</v>
      </c>
      <c r="G35" s="184">
        <f t="shared" si="0"/>
        <v>150000</v>
      </c>
      <c r="H35" s="185" t="s">
        <v>96</v>
      </c>
      <c r="I35" s="28"/>
    </row>
    <row r="36" spans="1:9" s="24" customFormat="1" ht="32.1" customHeight="1" x14ac:dyDescent="0.25">
      <c r="A36" s="180">
        <v>2</v>
      </c>
      <c r="B36" s="181" t="s">
        <v>49</v>
      </c>
      <c r="C36" s="182" t="s">
        <v>50</v>
      </c>
      <c r="D36" s="180">
        <v>1</v>
      </c>
      <c r="E36" s="183">
        <v>100000</v>
      </c>
      <c r="F36" s="184">
        <v>50000</v>
      </c>
      <c r="G36" s="184">
        <f t="shared" ref="G36:G38" si="1">E36+F36</f>
        <v>150000</v>
      </c>
      <c r="H36" s="185" t="s">
        <v>96</v>
      </c>
      <c r="I36" s="28"/>
    </row>
    <row r="37" spans="1:9" s="24" customFormat="1" ht="32.1" customHeight="1" x14ac:dyDescent="0.25">
      <c r="A37" s="186">
        <v>1</v>
      </c>
      <c r="B37" s="187" t="s">
        <v>32</v>
      </c>
      <c r="C37" s="188" t="s">
        <v>33</v>
      </c>
      <c r="D37" s="186">
        <v>1</v>
      </c>
      <c r="E37" s="189">
        <v>100000</v>
      </c>
      <c r="F37" s="190">
        <v>50000</v>
      </c>
      <c r="G37" s="190">
        <f t="shared" si="1"/>
        <v>150000</v>
      </c>
      <c r="H37" s="191" t="s">
        <v>96</v>
      </c>
      <c r="I37" s="28"/>
    </row>
    <row r="38" spans="1:9" s="24" customFormat="1" ht="32.1" customHeight="1" x14ac:dyDescent="0.25">
      <c r="A38" s="186">
        <v>3</v>
      </c>
      <c r="B38" s="187" t="s">
        <v>41</v>
      </c>
      <c r="C38" s="188" t="s">
        <v>42</v>
      </c>
      <c r="D38" s="186">
        <v>1</v>
      </c>
      <c r="E38" s="189">
        <v>100000</v>
      </c>
      <c r="F38" s="190">
        <v>50000</v>
      </c>
      <c r="G38" s="190">
        <f t="shared" si="1"/>
        <v>150000</v>
      </c>
      <c r="H38" s="191" t="s">
        <v>96</v>
      </c>
      <c r="I38" s="28"/>
    </row>
    <row r="39" spans="1:9" s="24" customFormat="1" ht="32.1" customHeight="1" x14ac:dyDescent="0.25">
      <c r="A39" s="192">
        <v>4</v>
      </c>
      <c r="B39" s="193" t="s">
        <v>61</v>
      </c>
      <c r="C39" s="194" t="s">
        <v>48</v>
      </c>
      <c r="D39" s="192">
        <v>1</v>
      </c>
      <c r="E39" s="195">
        <v>150000</v>
      </c>
      <c r="F39" s="196">
        <v>50000</v>
      </c>
      <c r="G39" s="196">
        <f t="shared" si="0"/>
        <v>200000</v>
      </c>
      <c r="H39" s="197" t="s">
        <v>96</v>
      </c>
      <c r="I39" s="28"/>
    </row>
    <row r="40" spans="1:9" s="24" customFormat="1" ht="32.1" customHeight="1" x14ac:dyDescent="0.25">
      <c r="A40" s="192">
        <v>9</v>
      </c>
      <c r="B40" s="198" t="s">
        <v>75</v>
      </c>
      <c r="C40" s="194" t="s">
        <v>76</v>
      </c>
      <c r="D40" s="192">
        <v>1</v>
      </c>
      <c r="E40" s="195">
        <v>150000</v>
      </c>
      <c r="F40" s="196">
        <v>50000</v>
      </c>
      <c r="G40" s="196">
        <f>E40+F40</f>
        <v>200000</v>
      </c>
      <c r="H40" s="197" t="s">
        <v>96</v>
      </c>
      <c r="I40" s="28"/>
    </row>
    <row r="41" spans="1:9" s="24" customFormat="1" ht="32.1" customHeight="1" x14ac:dyDescent="0.25">
      <c r="A41" s="101">
        <v>5</v>
      </c>
      <c r="B41" s="102" t="s">
        <v>46</v>
      </c>
      <c r="C41" s="103" t="s">
        <v>17</v>
      </c>
      <c r="D41" s="101">
        <v>1</v>
      </c>
      <c r="E41" s="104">
        <v>150000</v>
      </c>
      <c r="F41" s="105">
        <v>50000</v>
      </c>
      <c r="G41" s="105">
        <f t="shared" si="0"/>
        <v>200000</v>
      </c>
      <c r="H41" s="199" t="s">
        <v>96</v>
      </c>
      <c r="I41" s="28"/>
    </row>
    <row r="42" spans="1:9" s="24" customFormat="1" ht="32.1" customHeight="1" x14ac:dyDescent="0.25">
      <c r="A42" s="200">
        <v>6</v>
      </c>
      <c r="B42" s="201" t="s">
        <v>23</v>
      </c>
      <c r="C42" s="202" t="s">
        <v>18</v>
      </c>
      <c r="D42" s="200">
        <v>1</v>
      </c>
      <c r="E42" s="203">
        <v>150000</v>
      </c>
      <c r="F42" s="204"/>
      <c r="G42" s="204">
        <f t="shared" si="0"/>
        <v>150000</v>
      </c>
      <c r="H42" s="205" t="s">
        <v>96</v>
      </c>
      <c r="I42" s="28"/>
    </row>
    <row r="43" spans="1:9" s="24" customFormat="1" ht="32.1" customHeight="1" x14ac:dyDescent="0.25">
      <c r="A43" s="200">
        <v>2</v>
      </c>
      <c r="B43" s="201" t="s">
        <v>49</v>
      </c>
      <c r="C43" s="202" t="s">
        <v>50</v>
      </c>
      <c r="D43" s="200">
        <v>1</v>
      </c>
      <c r="E43" s="203">
        <v>150000</v>
      </c>
      <c r="F43" s="204"/>
      <c r="G43" s="204">
        <f>E43+F43</f>
        <v>150000</v>
      </c>
      <c r="H43" s="205" t="s">
        <v>96</v>
      </c>
      <c r="I43" s="28"/>
    </row>
    <row r="44" spans="1:9" s="24" customFormat="1" ht="32.1" customHeight="1" x14ac:dyDescent="0.25">
      <c r="A44" s="206">
        <v>7</v>
      </c>
      <c r="B44" s="207" t="s">
        <v>62</v>
      </c>
      <c r="C44" s="208" t="s">
        <v>63</v>
      </c>
      <c r="D44" s="206">
        <v>1</v>
      </c>
      <c r="E44" s="209">
        <v>150000</v>
      </c>
      <c r="F44" s="210"/>
      <c r="G44" s="210">
        <f t="shared" si="0"/>
        <v>150000</v>
      </c>
      <c r="H44" s="211" t="s">
        <v>96</v>
      </c>
      <c r="I44" s="28"/>
    </row>
    <row r="45" spans="1:9" s="24" customFormat="1" ht="32.1" customHeight="1" x14ac:dyDescent="0.25">
      <c r="A45" s="206">
        <v>8</v>
      </c>
      <c r="B45" s="207" t="s">
        <v>54</v>
      </c>
      <c r="C45" s="208" t="s">
        <v>55</v>
      </c>
      <c r="D45" s="206">
        <v>1</v>
      </c>
      <c r="E45" s="209">
        <v>150000</v>
      </c>
      <c r="F45" s="210"/>
      <c r="G45" s="210">
        <f t="shared" si="0"/>
        <v>150000</v>
      </c>
      <c r="H45" s="211" t="s">
        <v>96</v>
      </c>
      <c r="I45" s="28"/>
    </row>
    <row r="46" spans="1:9" s="24" customFormat="1" ht="32.1" customHeight="1" x14ac:dyDescent="0.25">
      <c r="A46" s="212">
        <v>3</v>
      </c>
      <c r="B46" s="213" t="s">
        <v>57</v>
      </c>
      <c r="C46" s="214" t="s">
        <v>33</v>
      </c>
      <c r="D46" s="212">
        <v>1</v>
      </c>
      <c r="E46" s="215">
        <v>150000</v>
      </c>
      <c r="F46" s="216"/>
      <c r="G46" s="216">
        <f>E46+F46</f>
        <v>150000</v>
      </c>
      <c r="H46" s="217" t="s">
        <v>96</v>
      </c>
      <c r="I46" s="28"/>
    </row>
    <row r="47" spans="1:9" s="24" customFormat="1" ht="32.1" customHeight="1" x14ac:dyDescent="0.25">
      <c r="A47" s="212">
        <v>10</v>
      </c>
      <c r="B47" s="213" t="s">
        <v>38</v>
      </c>
      <c r="C47" s="214" t="s">
        <v>20</v>
      </c>
      <c r="D47" s="212">
        <v>1</v>
      </c>
      <c r="E47" s="218">
        <v>150000</v>
      </c>
      <c r="F47" s="216"/>
      <c r="G47" s="216">
        <f t="shared" si="0"/>
        <v>150000</v>
      </c>
      <c r="H47" s="217" t="s">
        <v>96</v>
      </c>
      <c r="I47" s="28"/>
    </row>
    <row r="48" spans="1:9" s="24" customFormat="1" ht="32.1" customHeight="1" x14ac:dyDescent="0.25">
      <c r="A48" s="212">
        <v>11</v>
      </c>
      <c r="B48" s="213" t="s">
        <v>81</v>
      </c>
      <c r="C48" s="214" t="s">
        <v>79</v>
      </c>
      <c r="D48" s="212">
        <v>1</v>
      </c>
      <c r="E48" s="215">
        <v>150000</v>
      </c>
      <c r="F48" s="216"/>
      <c r="G48" s="216">
        <f t="shared" si="0"/>
        <v>150000</v>
      </c>
      <c r="H48" s="217" t="s">
        <v>96</v>
      </c>
      <c r="I48" s="28"/>
    </row>
    <row r="49" spans="1:9" s="70" customFormat="1" ht="30" customHeight="1" x14ac:dyDescent="0.25">
      <c r="A49" s="219">
        <v>1</v>
      </c>
      <c r="B49" s="220" t="s">
        <v>16</v>
      </c>
      <c r="C49" s="221" t="s">
        <v>17</v>
      </c>
      <c r="D49" s="219">
        <v>1</v>
      </c>
      <c r="E49" s="222">
        <v>100000</v>
      </c>
      <c r="F49" s="220">
        <v>50000</v>
      </c>
      <c r="G49" s="220">
        <f t="shared" si="0"/>
        <v>150000</v>
      </c>
      <c r="H49" s="223" t="s">
        <v>97</v>
      </c>
      <c r="I49" s="84"/>
    </row>
    <row r="50" spans="1:9" s="70" customFormat="1" ht="30" customHeight="1" x14ac:dyDescent="0.25">
      <c r="A50" s="219">
        <v>4</v>
      </c>
      <c r="B50" s="220" t="s">
        <v>21</v>
      </c>
      <c r="C50" s="221" t="s">
        <v>22</v>
      </c>
      <c r="D50" s="219">
        <v>1</v>
      </c>
      <c r="E50" s="222">
        <v>100000</v>
      </c>
      <c r="F50" s="220">
        <v>50000</v>
      </c>
      <c r="G50" s="220">
        <f>E50+F50</f>
        <v>150000</v>
      </c>
      <c r="H50" s="223" t="s">
        <v>97</v>
      </c>
      <c r="I50" s="84"/>
    </row>
    <row r="51" spans="1:9" s="70" customFormat="1" ht="30" customHeight="1" x14ac:dyDescent="0.25">
      <c r="A51" s="224">
        <v>4</v>
      </c>
      <c r="B51" s="234" t="s">
        <v>21</v>
      </c>
      <c r="C51" s="235" t="s">
        <v>22</v>
      </c>
      <c r="D51" s="224">
        <v>1</v>
      </c>
      <c r="E51" s="226">
        <v>100000</v>
      </c>
      <c r="F51" s="225"/>
      <c r="G51" s="225">
        <f>E51+F51</f>
        <v>100000</v>
      </c>
      <c r="H51" s="227" t="s">
        <v>97</v>
      </c>
      <c r="I51" s="84"/>
    </row>
    <row r="52" spans="1:9" s="70" customFormat="1" ht="30" customHeight="1" x14ac:dyDescent="0.25">
      <c r="A52" s="228">
        <v>2</v>
      </c>
      <c r="B52" s="229" t="s">
        <v>54</v>
      </c>
      <c r="C52" s="230" t="s">
        <v>55</v>
      </c>
      <c r="D52" s="228">
        <v>1</v>
      </c>
      <c r="E52" s="231">
        <v>100000</v>
      </c>
      <c r="F52" s="229"/>
      <c r="G52" s="232">
        <f t="shared" si="0"/>
        <v>100000</v>
      </c>
      <c r="H52" s="233" t="s">
        <v>97</v>
      </c>
      <c r="I52" s="84"/>
    </row>
    <row r="53" spans="1:9" s="70" customFormat="1" ht="30" customHeight="1" x14ac:dyDescent="0.25">
      <c r="A53" s="228">
        <v>3</v>
      </c>
      <c r="B53" s="229" t="s">
        <v>66</v>
      </c>
      <c r="C53" s="230" t="s">
        <v>63</v>
      </c>
      <c r="D53" s="228">
        <v>1</v>
      </c>
      <c r="E53" s="231">
        <v>100000</v>
      </c>
      <c r="F53" s="229"/>
      <c r="G53" s="232">
        <f t="shared" si="0"/>
        <v>100000</v>
      </c>
      <c r="H53" s="233" t="s">
        <v>97</v>
      </c>
      <c r="I53" s="84"/>
    </row>
    <row r="54" spans="1:9" s="70" customFormat="1" ht="30" customHeight="1" x14ac:dyDescent="0.25">
      <c r="A54" s="228">
        <v>5</v>
      </c>
      <c r="B54" s="229" t="s">
        <v>81</v>
      </c>
      <c r="C54" s="230" t="s">
        <v>79</v>
      </c>
      <c r="D54" s="228">
        <v>1</v>
      </c>
      <c r="E54" s="231">
        <v>100000</v>
      </c>
      <c r="F54" s="229"/>
      <c r="G54" s="232">
        <f t="shared" si="0"/>
        <v>100000</v>
      </c>
      <c r="H54" s="233" t="s">
        <v>97</v>
      </c>
      <c r="I54" s="84"/>
    </row>
    <row r="55" spans="1:9" s="24" customFormat="1" ht="30" customHeight="1" x14ac:dyDescent="0.25">
      <c r="A55" s="236">
        <v>1</v>
      </c>
      <c r="B55" s="237" t="s">
        <v>23</v>
      </c>
      <c r="C55" s="238" t="s">
        <v>18</v>
      </c>
      <c r="D55" s="236">
        <v>1</v>
      </c>
      <c r="E55" s="239">
        <v>100000</v>
      </c>
      <c r="F55" s="240">
        <v>50000</v>
      </c>
      <c r="G55" s="240">
        <f t="shared" si="0"/>
        <v>150000</v>
      </c>
      <c r="H55" s="241" t="s">
        <v>98</v>
      </c>
      <c r="I55" s="28"/>
    </row>
    <row r="56" spans="1:9" s="24" customFormat="1" ht="30" customHeight="1" x14ac:dyDescent="0.25">
      <c r="A56" s="236">
        <v>2</v>
      </c>
      <c r="B56" s="237" t="s">
        <v>61</v>
      </c>
      <c r="C56" s="238" t="s">
        <v>48</v>
      </c>
      <c r="D56" s="236">
        <v>1</v>
      </c>
      <c r="E56" s="239">
        <v>100000</v>
      </c>
      <c r="F56" s="240">
        <v>50000</v>
      </c>
      <c r="G56" s="240">
        <f t="shared" si="0"/>
        <v>150000</v>
      </c>
      <c r="H56" s="241" t="s">
        <v>98</v>
      </c>
      <c r="I56" s="28"/>
    </row>
    <row r="57" spans="1:9" s="24" customFormat="1" ht="30" customHeight="1" x14ac:dyDescent="0.25">
      <c r="A57" s="236">
        <v>3</v>
      </c>
      <c r="B57" s="237" t="s">
        <v>54</v>
      </c>
      <c r="C57" s="238" t="s">
        <v>55</v>
      </c>
      <c r="D57" s="236">
        <v>1</v>
      </c>
      <c r="E57" s="239">
        <v>100000</v>
      </c>
      <c r="F57" s="240">
        <v>50000</v>
      </c>
      <c r="G57" s="240">
        <f t="shared" si="0"/>
        <v>150000</v>
      </c>
      <c r="H57" s="241" t="s">
        <v>98</v>
      </c>
      <c r="I57" s="28"/>
    </row>
    <row r="58" spans="1:9" s="24" customFormat="1" ht="30" customHeight="1" x14ac:dyDescent="0.25">
      <c r="A58" s="236">
        <v>4</v>
      </c>
      <c r="B58" s="237" t="s">
        <v>19</v>
      </c>
      <c r="C58" s="238" t="s">
        <v>20</v>
      </c>
      <c r="D58" s="236">
        <v>1</v>
      </c>
      <c r="E58" s="239">
        <v>100000</v>
      </c>
      <c r="F58" s="240">
        <v>50000</v>
      </c>
      <c r="G58" s="240">
        <f t="shared" si="0"/>
        <v>150000</v>
      </c>
      <c r="H58" s="241" t="s">
        <v>98</v>
      </c>
      <c r="I58" s="28"/>
    </row>
    <row r="59" spans="1:9" s="24" customFormat="1" ht="30" customHeight="1" x14ac:dyDescent="0.25">
      <c r="A59" s="206">
        <v>1</v>
      </c>
      <c r="B59" s="207" t="s">
        <v>52</v>
      </c>
      <c r="C59" s="208" t="s">
        <v>53</v>
      </c>
      <c r="D59" s="206">
        <v>1</v>
      </c>
      <c r="E59" s="209">
        <v>100000</v>
      </c>
      <c r="F59" s="210"/>
      <c r="G59" s="210">
        <f t="shared" si="0"/>
        <v>100000</v>
      </c>
      <c r="H59" s="211" t="s">
        <v>99</v>
      </c>
      <c r="I59" s="296" t="s">
        <v>72</v>
      </c>
    </row>
    <row r="60" spans="1:9" s="24" customFormat="1" ht="30" customHeight="1" x14ac:dyDescent="0.25">
      <c r="A60" s="206">
        <v>2</v>
      </c>
      <c r="B60" s="207" t="s">
        <v>64</v>
      </c>
      <c r="C60" s="208" t="s">
        <v>22</v>
      </c>
      <c r="D60" s="206">
        <v>1</v>
      </c>
      <c r="E60" s="209">
        <v>100000</v>
      </c>
      <c r="F60" s="242"/>
      <c r="G60" s="210">
        <f t="shared" si="0"/>
        <v>100000</v>
      </c>
      <c r="H60" s="211" t="s">
        <v>99</v>
      </c>
      <c r="I60" s="297"/>
    </row>
    <row r="61" spans="1:9" s="24" customFormat="1" ht="30" customHeight="1" x14ac:dyDescent="0.25">
      <c r="A61" s="212">
        <v>3</v>
      </c>
      <c r="B61" s="213" t="s">
        <v>32</v>
      </c>
      <c r="C61" s="214" t="s">
        <v>33</v>
      </c>
      <c r="D61" s="212">
        <v>1</v>
      </c>
      <c r="E61" s="215">
        <v>100000</v>
      </c>
      <c r="F61" s="216">
        <v>50000</v>
      </c>
      <c r="G61" s="216">
        <f t="shared" si="0"/>
        <v>150000</v>
      </c>
      <c r="H61" s="217" t="s">
        <v>99</v>
      </c>
      <c r="I61" s="28"/>
    </row>
    <row r="62" spans="1:9" s="24" customFormat="1" ht="30" customHeight="1" x14ac:dyDescent="0.25">
      <c r="A62" s="212">
        <v>4</v>
      </c>
      <c r="B62" s="213" t="s">
        <v>41</v>
      </c>
      <c r="C62" s="214" t="s">
        <v>42</v>
      </c>
      <c r="D62" s="212">
        <v>1</v>
      </c>
      <c r="E62" s="215">
        <v>100000</v>
      </c>
      <c r="F62" s="216">
        <v>50000</v>
      </c>
      <c r="G62" s="216">
        <f t="shared" si="0"/>
        <v>150000</v>
      </c>
      <c r="H62" s="217" t="s">
        <v>99</v>
      </c>
      <c r="I62" s="28"/>
    </row>
    <row r="63" spans="1:9" s="24" customFormat="1" ht="33" customHeight="1" x14ac:dyDescent="0.25">
      <c r="A63" s="101">
        <v>1</v>
      </c>
      <c r="B63" s="102" t="s">
        <v>32</v>
      </c>
      <c r="C63" s="103" t="s">
        <v>33</v>
      </c>
      <c r="D63" s="101">
        <v>1</v>
      </c>
      <c r="E63" s="104">
        <v>150000</v>
      </c>
      <c r="F63" s="105">
        <v>50000</v>
      </c>
      <c r="G63" s="105">
        <f t="shared" si="0"/>
        <v>200000</v>
      </c>
      <c r="H63" s="199" t="s">
        <v>100</v>
      </c>
      <c r="I63" s="28"/>
    </row>
    <row r="64" spans="1:9" s="24" customFormat="1" ht="33" customHeight="1" x14ac:dyDescent="0.25">
      <c r="A64" s="101">
        <v>2</v>
      </c>
      <c r="B64" s="102" t="s">
        <v>32</v>
      </c>
      <c r="C64" s="103" t="s">
        <v>56</v>
      </c>
      <c r="D64" s="101">
        <v>1</v>
      </c>
      <c r="E64" s="104">
        <v>150000</v>
      </c>
      <c r="F64" s="105">
        <v>50000</v>
      </c>
      <c r="G64" s="105">
        <f t="shared" ref="G64" si="2">E64+F64</f>
        <v>200000</v>
      </c>
      <c r="H64" s="199" t="s">
        <v>100</v>
      </c>
      <c r="I64" s="28"/>
    </row>
    <row r="65" spans="1:23" s="24" customFormat="1" ht="33" customHeight="1" x14ac:dyDescent="0.25">
      <c r="A65" s="119">
        <v>3</v>
      </c>
      <c r="B65" s="120" t="s">
        <v>46</v>
      </c>
      <c r="C65" s="121" t="s">
        <v>17</v>
      </c>
      <c r="D65" s="119">
        <v>1</v>
      </c>
      <c r="E65" s="122">
        <v>100000</v>
      </c>
      <c r="F65" s="123">
        <v>50000</v>
      </c>
      <c r="G65" s="123">
        <f t="shared" si="0"/>
        <v>150000</v>
      </c>
      <c r="H65" s="124" t="s">
        <v>100</v>
      </c>
      <c r="I65" s="28"/>
    </row>
    <row r="66" spans="1:23" s="24" customFormat="1" ht="33" customHeight="1" x14ac:dyDescent="0.25">
      <c r="A66" s="119">
        <v>4</v>
      </c>
      <c r="B66" s="120" t="s">
        <v>43</v>
      </c>
      <c r="C66" s="121" t="s">
        <v>44</v>
      </c>
      <c r="D66" s="119">
        <v>1</v>
      </c>
      <c r="E66" s="122">
        <v>100000</v>
      </c>
      <c r="F66" s="123">
        <v>50000</v>
      </c>
      <c r="G66" s="123">
        <f t="shared" si="0"/>
        <v>150000</v>
      </c>
      <c r="H66" s="124" t="s">
        <v>100</v>
      </c>
      <c r="I66" s="28"/>
    </row>
    <row r="67" spans="1:23" s="24" customFormat="1" ht="33" customHeight="1" x14ac:dyDescent="0.25">
      <c r="A67" s="119">
        <v>6</v>
      </c>
      <c r="B67" s="120" t="s">
        <v>54</v>
      </c>
      <c r="C67" s="121" t="s">
        <v>55</v>
      </c>
      <c r="D67" s="119">
        <v>1</v>
      </c>
      <c r="E67" s="122">
        <v>100000</v>
      </c>
      <c r="F67" s="123">
        <v>50000</v>
      </c>
      <c r="G67" s="123">
        <f t="shared" ref="G67" si="3">E67+F67</f>
        <v>150000</v>
      </c>
      <c r="H67" s="124" t="s">
        <v>100</v>
      </c>
      <c r="I67" s="28"/>
    </row>
    <row r="68" spans="1:23" s="24" customFormat="1" ht="33" customHeight="1" x14ac:dyDescent="0.25">
      <c r="A68" s="106">
        <v>5</v>
      </c>
      <c r="B68" s="107" t="s">
        <v>66</v>
      </c>
      <c r="C68" s="108" t="s">
        <v>63</v>
      </c>
      <c r="D68" s="106">
        <v>1</v>
      </c>
      <c r="E68" s="109">
        <v>150000</v>
      </c>
      <c r="F68" s="137">
        <v>50000</v>
      </c>
      <c r="G68" s="137">
        <f t="shared" si="0"/>
        <v>200000</v>
      </c>
      <c r="H68" s="110" t="s">
        <v>100</v>
      </c>
      <c r="I68" s="28"/>
    </row>
    <row r="69" spans="1:23" s="24" customFormat="1" ht="33" customHeight="1" x14ac:dyDescent="0.25">
      <c r="A69" s="106">
        <v>6</v>
      </c>
      <c r="B69" s="107" t="s">
        <v>54</v>
      </c>
      <c r="C69" s="108" t="s">
        <v>55</v>
      </c>
      <c r="D69" s="106">
        <v>1</v>
      </c>
      <c r="E69" s="109">
        <v>150000</v>
      </c>
      <c r="F69" s="137">
        <v>50000</v>
      </c>
      <c r="G69" s="137">
        <f t="shared" si="0"/>
        <v>200000</v>
      </c>
      <c r="H69" s="110" t="s">
        <v>100</v>
      </c>
      <c r="I69" s="28"/>
    </row>
    <row r="70" spans="1:23" s="24" customFormat="1" ht="33" customHeight="1" x14ac:dyDescent="0.25">
      <c r="A70" s="106">
        <v>7</v>
      </c>
      <c r="B70" s="107" t="s">
        <v>49</v>
      </c>
      <c r="C70" s="108" t="s">
        <v>50</v>
      </c>
      <c r="D70" s="106">
        <v>1</v>
      </c>
      <c r="E70" s="109">
        <v>150000</v>
      </c>
      <c r="F70" s="137">
        <v>50000</v>
      </c>
      <c r="G70" s="137">
        <f t="shared" si="0"/>
        <v>200000</v>
      </c>
      <c r="H70" s="110" t="s">
        <v>100</v>
      </c>
      <c r="I70" s="28"/>
    </row>
    <row r="71" spans="1:23" s="243" customFormat="1" ht="33" customHeight="1" x14ac:dyDescent="0.25">
      <c r="A71" s="125">
        <v>8</v>
      </c>
      <c r="B71" s="126" t="s">
        <v>69</v>
      </c>
      <c r="C71" s="127" t="s">
        <v>70</v>
      </c>
      <c r="D71" s="125">
        <v>1</v>
      </c>
      <c r="E71" s="128">
        <v>150000</v>
      </c>
      <c r="F71" s="129">
        <v>50000</v>
      </c>
      <c r="G71" s="129">
        <f t="shared" si="0"/>
        <v>200000</v>
      </c>
      <c r="H71" s="130" t="s">
        <v>100</v>
      </c>
      <c r="I71" s="130"/>
    </row>
    <row r="72" spans="1:23" s="243" customFormat="1" ht="33" customHeight="1" x14ac:dyDescent="0.25">
      <c r="A72" s="125">
        <v>2</v>
      </c>
      <c r="B72" s="126" t="s">
        <v>32</v>
      </c>
      <c r="C72" s="127" t="s">
        <v>56</v>
      </c>
      <c r="D72" s="125">
        <v>1</v>
      </c>
      <c r="E72" s="128">
        <v>150000</v>
      </c>
      <c r="F72" s="129">
        <v>50000</v>
      </c>
      <c r="G72" s="129">
        <f>E72+F72</f>
        <v>200000</v>
      </c>
      <c r="H72" s="130" t="s">
        <v>100</v>
      </c>
      <c r="I72" s="130"/>
    </row>
    <row r="73" spans="1:23" s="243" customFormat="1" ht="33" customHeight="1" x14ac:dyDescent="0.25">
      <c r="A73" s="125">
        <v>9</v>
      </c>
      <c r="B73" s="126" t="s">
        <v>71</v>
      </c>
      <c r="C73" s="127" t="s">
        <v>18</v>
      </c>
      <c r="D73" s="125">
        <v>1</v>
      </c>
      <c r="E73" s="128">
        <v>150000</v>
      </c>
      <c r="F73" s="129">
        <v>50000</v>
      </c>
      <c r="G73" s="129">
        <f t="shared" si="0"/>
        <v>200000</v>
      </c>
      <c r="H73" s="130" t="s">
        <v>100</v>
      </c>
      <c r="I73" s="130"/>
    </row>
    <row r="74" spans="1:23" s="24" customFormat="1" ht="33" customHeight="1" x14ac:dyDescent="0.25">
      <c r="A74" s="244">
        <v>10</v>
      </c>
      <c r="B74" s="245" t="s">
        <v>61</v>
      </c>
      <c r="C74" s="246" t="s">
        <v>48</v>
      </c>
      <c r="D74" s="244">
        <v>1</v>
      </c>
      <c r="E74" s="247">
        <v>150000</v>
      </c>
      <c r="F74" s="248">
        <v>50000</v>
      </c>
      <c r="G74" s="248">
        <f t="shared" si="0"/>
        <v>200000</v>
      </c>
      <c r="H74" s="249" t="s">
        <v>100</v>
      </c>
      <c r="I74" s="28"/>
    </row>
    <row r="75" spans="1:23" s="24" customFormat="1" ht="33" customHeight="1" x14ac:dyDescent="0.25">
      <c r="A75" s="244">
        <v>11</v>
      </c>
      <c r="B75" s="245" t="s">
        <v>19</v>
      </c>
      <c r="C75" s="246" t="s">
        <v>20</v>
      </c>
      <c r="D75" s="244">
        <v>1</v>
      </c>
      <c r="E75" s="250">
        <v>150000</v>
      </c>
      <c r="F75" s="248">
        <v>50000</v>
      </c>
      <c r="G75" s="248">
        <f t="shared" si="0"/>
        <v>200000</v>
      </c>
      <c r="H75" s="249" t="s">
        <v>100</v>
      </c>
      <c r="I75" s="28"/>
    </row>
    <row r="76" spans="1:23" s="24" customFormat="1" ht="30" customHeight="1" x14ac:dyDescent="0.25">
      <c r="A76" s="99"/>
      <c r="B76" s="260" t="s">
        <v>14</v>
      </c>
      <c r="C76" s="261"/>
      <c r="D76" s="262"/>
      <c r="E76" s="99">
        <f>SUM(E7:E75)</f>
        <v>9200000</v>
      </c>
      <c r="F76" s="30">
        <v>2250000</v>
      </c>
      <c r="G76" s="28">
        <f>SUM(G7:G75)</f>
        <v>11450000</v>
      </c>
      <c r="H76" s="28"/>
      <c r="J76" s="24">
        <v>1200000</v>
      </c>
    </row>
    <row r="77" spans="1:23" s="24" customFormat="1" ht="30" customHeight="1" x14ac:dyDescent="0.25">
      <c r="A77" s="257" t="s">
        <v>6</v>
      </c>
      <c r="B77" s="257"/>
      <c r="C77" s="257"/>
      <c r="D77" s="257"/>
      <c r="E77" s="258">
        <f>E76+F76</f>
        <v>11450000</v>
      </c>
      <c r="F77" s="259"/>
      <c r="G77" s="28"/>
      <c r="H77" s="28"/>
      <c r="J77" s="24">
        <v>193000</v>
      </c>
    </row>
    <row r="78" spans="1:23" s="24" customFormat="1" ht="30" customHeight="1" x14ac:dyDescent="0.25">
      <c r="A78" s="270" t="s">
        <v>25</v>
      </c>
      <c r="B78" s="271"/>
      <c r="C78" s="271"/>
      <c r="D78" s="271"/>
      <c r="E78" s="271"/>
      <c r="F78" s="271"/>
      <c r="G78" s="271"/>
      <c r="H78" s="272"/>
      <c r="I78" s="31"/>
      <c r="J78" s="31">
        <f>E77+J76+J77</f>
        <v>12843000</v>
      </c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</row>
    <row r="79" spans="1:23" ht="24" customHeight="1" x14ac:dyDescent="0.25">
      <c r="E79" s="269" t="s">
        <v>27</v>
      </c>
      <c r="F79" s="269"/>
      <c r="G79" s="269"/>
      <c r="H79" s="269"/>
    </row>
    <row r="80" spans="1:23" x14ac:dyDescent="0.25">
      <c r="A80" s="266" t="s">
        <v>7</v>
      </c>
      <c r="B80" s="266"/>
      <c r="C80" s="96"/>
      <c r="D80" s="100" t="s">
        <v>8</v>
      </c>
      <c r="E80" s="268" t="s">
        <v>9</v>
      </c>
      <c r="F80" s="268"/>
      <c r="G80" s="267" t="s">
        <v>10</v>
      </c>
      <c r="H80" s="267"/>
    </row>
    <row r="81" spans="1:8" x14ac:dyDescent="0.25">
      <c r="B81" s="10"/>
      <c r="C81" s="10"/>
    </row>
    <row r="82" spans="1:8" x14ac:dyDescent="0.25">
      <c r="B82" s="10"/>
      <c r="C82" s="10"/>
    </row>
    <row r="83" spans="1:8" x14ac:dyDescent="0.25">
      <c r="B83" s="10"/>
      <c r="C83" s="10"/>
    </row>
    <row r="84" spans="1:8" x14ac:dyDescent="0.25">
      <c r="B84" s="10"/>
      <c r="C84" s="10"/>
    </row>
    <row r="85" spans="1:8" x14ac:dyDescent="0.25">
      <c r="A85" s="254" t="s">
        <v>11</v>
      </c>
      <c r="B85" s="254"/>
      <c r="C85" s="93"/>
      <c r="D85" s="100" t="s">
        <v>12</v>
      </c>
      <c r="E85" s="256" t="s">
        <v>13</v>
      </c>
      <c r="F85" s="256"/>
      <c r="G85" s="255" t="s">
        <v>36</v>
      </c>
      <c r="H85" s="255"/>
    </row>
    <row r="86" spans="1:8" x14ac:dyDescent="0.25">
      <c r="A86" s="253"/>
      <c r="B86" s="253"/>
      <c r="C86" s="92"/>
    </row>
    <row r="87" spans="1:8" x14ac:dyDescent="0.25">
      <c r="A87" s="253"/>
      <c r="B87" s="253"/>
      <c r="C87" s="92"/>
    </row>
  </sheetData>
  <autoFilter ref="C1:C94"/>
  <mergeCells count="16">
    <mergeCell ref="I59:I60"/>
    <mergeCell ref="A86:B86"/>
    <mergeCell ref="A87:B87"/>
    <mergeCell ref="A78:H78"/>
    <mergeCell ref="E79:H79"/>
    <mergeCell ref="A80:B80"/>
    <mergeCell ref="E80:F80"/>
    <mergeCell ref="G80:H80"/>
    <mergeCell ref="A85:B85"/>
    <mergeCell ref="E85:F85"/>
    <mergeCell ref="G85:H85"/>
    <mergeCell ref="A5:H5"/>
    <mergeCell ref="B6:C6"/>
    <mergeCell ref="B76:D76"/>
    <mergeCell ref="A77:D77"/>
    <mergeCell ref="E77:F77"/>
  </mergeCell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8"/>
  <sheetViews>
    <sheetView tabSelected="1" workbookViewId="0">
      <selection sqref="A1:XFD1048576"/>
    </sheetView>
  </sheetViews>
  <sheetFormatPr defaultRowHeight="16.5" x14ac:dyDescent="0.25"/>
  <cols>
    <col min="1" max="1" width="5.28515625" style="2" customWidth="1"/>
    <col min="2" max="2" width="18.42578125" style="3" customWidth="1"/>
    <col min="3" max="3" width="11.140625" style="3" customWidth="1"/>
    <col min="4" max="4" width="8.85546875" style="3" customWidth="1"/>
    <col min="5" max="5" width="13.85546875" style="11" customWidth="1"/>
    <col min="6" max="6" width="14.85546875" style="11" customWidth="1"/>
    <col min="7" max="7" width="14.140625" style="11" customWidth="1"/>
    <col min="8" max="8" width="13.140625" style="3" customWidth="1"/>
    <col min="9" max="9" width="10.28515625" style="3" customWidth="1"/>
    <col min="10" max="10" width="9.140625" style="3"/>
    <col min="11" max="11" width="16.140625" style="3" customWidth="1"/>
    <col min="12" max="12" width="16" style="3" customWidth="1"/>
    <col min="13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12" s="1" customFormat="1" x14ac:dyDescent="0.25">
      <c r="A1" s="273" t="s">
        <v>28</v>
      </c>
      <c r="B1" s="273"/>
      <c r="C1" s="273"/>
      <c r="D1" s="273"/>
      <c r="E1" s="37"/>
      <c r="G1" s="60" t="s">
        <v>0</v>
      </c>
      <c r="H1" s="37"/>
    </row>
    <row r="2" spans="1:12" s="1" customFormat="1" x14ac:dyDescent="0.25">
      <c r="A2" s="273" t="s">
        <v>29</v>
      </c>
      <c r="B2" s="273"/>
      <c r="C2" s="273"/>
      <c r="D2" s="273"/>
      <c r="E2" s="37"/>
      <c r="G2" s="60" t="s">
        <v>1</v>
      </c>
      <c r="H2" s="37"/>
    </row>
    <row r="3" spans="1:12" s="1" customFormat="1" x14ac:dyDescent="0.25">
      <c r="A3" s="255" t="s">
        <v>30</v>
      </c>
      <c r="B3" s="255"/>
      <c r="C3" s="255"/>
      <c r="D3" s="255"/>
      <c r="E3" s="37"/>
      <c r="F3" s="17"/>
      <c r="G3" s="17"/>
      <c r="H3" s="37"/>
    </row>
    <row r="4" spans="1:12" x14ac:dyDescent="0.25">
      <c r="D4" s="4"/>
      <c r="E4" s="5"/>
      <c r="F4" s="5"/>
      <c r="G4" s="5"/>
    </row>
    <row r="5" spans="1:12" ht="76.5" customHeight="1" x14ac:dyDescent="0.25">
      <c r="A5" s="277" t="s">
        <v>92</v>
      </c>
      <c r="B5" s="277"/>
      <c r="C5" s="277"/>
      <c r="D5" s="277"/>
      <c r="E5" s="277"/>
      <c r="F5" s="277"/>
      <c r="G5" s="277"/>
      <c r="H5" s="277"/>
      <c r="I5" s="277"/>
    </row>
    <row r="6" spans="1:12" ht="18" customHeight="1" x14ac:dyDescent="0.25">
      <c r="A6" s="57"/>
      <c r="B6" s="57"/>
      <c r="C6" s="57"/>
      <c r="D6" s="57"/>
      <c r="E6" s="57"/>
      <c r="F6" s="57"/>
      <c r="G6" s="57"/>
      <c r="H6" s="57"/>
      <c r="I6" s="57"/>
    </row>
    <row r="7" spans="1:12" s="24" customFormat="1" ht="54" customHeight="1" x14ac:dyDescent="0.25">
      <c r="A7" s="89" t="s">
        <v>2</v>
      </c>
      <c r="B7" s="298" t="s">
        <v>3</v>
      </c>
      <c r="C7" s="298"/>
      <c r="D7" s="90" t="s">
        <v>4</v>
      </c>
      <c r="E7" s="91" t="s">
        <v>5</v>
      </c>
      <c r="F7" s="91" t="s">
        <v>34</v>
      </c>
      <c r="G7" s="91" t="s">
        <v>35</v>
      </c>
      <c r="H7" s="89" t="s">
        <v>26</v>
      </c>
      <c r="I7" s="91" t="s">
        <v>24</v>
      </c>
      <c r="J7" s="251"/>
    </row>
    <row r="8" spans="1:12" s="24" customFormat="1" ht="45.75" customHeight="1" x14ac:dyDescent="0.25">
      <c r="A8" s="6">
        <v>1</v>
      </c>
      <c r="B8" s="26" t="s">
        <v>46</v>
      </c>
      <c r="C8" s="33" t="s">
        <v>17</v>
      </c>
      <c r="D8" s="21"/>
      <c r="E8" s="27">
        <v>800000</v>
      </c>
      <c r="F8" s="85">
        <v>150000</v>
      </c>
      <c r="G8" s="32">
        <f t="shared" ref="G8:G24" si="0">E8+F8</f>
        <v>950000</v>
      </c>
      <c r="H8" s="59"/>
      <c r="I8" s="59"/>
    </row>
    <row r="9" spans="1:12" s="24" customFormat="1" ht="32.1" customHeight="1" x14ac:dyDescent="0.25">
      <c r="A9" s="6">
        <v>2</v>
      </c>
      <c r="B9" s="26" t="s">
        <v>32</v>
      </c>
      <c r="C9" s="33" t="s">
        <v>33</v>
      </c>
      <c r="D9" s="6"/>
      <c r="E9" s="27">
        <v>1050000</v>
      </c>
      <c r="F9" s="32">
        <v>350000</v>
      </c>
      <c r="G9" s="32">
        <f t="shared" si="0"/>
        <v>1400000</v>
      </c>
      <c r="H9" s="28"/>
      <c r="I9" s="28"/>
      <c r="K9" s="24">
        <v>900</v>
      </c>
      <c r="L9" s="24">
        <v>350</v>
      </c>
    </row>
    <row r="10" spans="1:12" s="24" customFormat="1" ht="32.1" customHeight="1" x14ac:dyDescent="0.25">
      <c r="A10" s="6">
        <v>3</v>
      </c>
      <c r="B10" s="26" t="s">
        <v>52</v>
      </c>
      <c r="C10" s="33" t="s">
        <v>53</v>
      </c>
      <c r="D10" s="6"/>
      <c r="E10" s="27">
        <v>100000</v>
      </c>
      <c r="F10" s="32"/>
      <c r="G10" s="32">
        <f t="shared" si="0"/>
        <v>100000</v>
      </c>
      <c r="H10" s="28"/>
      <c r="I10" s="28"/>
    </row>
    <row r="11" spans="1:12" s="24" customFormat="1" ht="32.1" customHeight="1" x14ac:dyDescent="0.25">
      <c r="A11" s="6">
        <v>4</v>
      </c>
      <c r="B11" s="26" t="s">
        <v>49</v>
      </c>
      <c r="C11" s="33" t="s">
        <v>50</v>
      </c>
      <c r="D11" s="6"/>
      <c r="E11" s="27">
        <f>150000+150000+150000+100000+150000</f>
        <v>700000</v>
      </c>
      <c r="F11" s="32">
        <f>50000+50000+50000+50000</f>
        <v>200000</v>
      </c>
      <c r="G11" s="32">
        <f t="shared" si="0"/>
        <v>900000</v>
      </c>
      <c r="H11" s="28"/>
      <c r="I11" s="28"/>
    </row>
    <row r="12" spans="1:12" s="24" customFormat="1" ht="32.1" customHeight="1" x14ac:dyDescent="0.25">
      <c r="A12" s="6">
        <v>5</v>
      </c>
      <c r="B12" s="26" t="s">
        <v>41</v>
      </c>
      <c r="C12" s="33" t="s">
        <v>42</v>
      </c>
      <c r="D12" s="6"/>
      <c r="E12" s="27">
        <v>500000</v>
      </c>
      <c r="F12" s="32">
        <v>200000</v>
      </c>
      <c r="G12" s="32">
        <f t="shared" si="0"/>
        <v>700000</v>
      </c>
      <c r="H12" s="28"/>
      <c r="I12" s="28"/>
    </row>
    <row r="13" spans="1:12" s="24" customFormat="1" ht="32.1" customHeight="1" x14ac:dyDescent="0.25">
      <c r="A13" s="6">
        <v>6</v>
      </c>
      <c r="B13" s="26" t="s">
        <v>61</v>
      </c>
      <c r="C13" s="33" t="s">
        <v>48</v>
      </c>
      <c r="D13" s="6"/>
      <c r="E13" s="27">
        <v>550000</v>
      </c>
      <c r="F13" s="32">
        <f>50000+50000+50000+50000</f>
        <v>200000</v>
      </c>
      <c r="G13" s="32">
        <f t="shared" si="0"/>
        <v>750000</v>
      </c>
      <c r="H13" s="28"/>
      <c r="I13" s="28"/>
    </row>
    <row r="14" spans="1:12" s="24" customFormat="1" ht="32.1" customHeight="1" x14ac:dyDescent="0.25">
      <c r="A14" s="6">
        <v>7</v>
      </c>
      <c r="B14" s="26" t="s">
        <v>23</v>
      </c>
      <c r="C14" s="33" t="s">
        <v>18</v>
      </c>
      <c r="D14" s="6"/>
      <c r="E14" s="27">
        <v>800000</v>
      </c>
      <c r="F14" s="32">
        <f>50000+50000+50000+50000</f>
        <v>200000</v>
      </c>
      <c r="G14" s="32">
        <f t="shared" si="0"/>
        <v>1000000</v>
      </c>
      <c r="H14" s="28"/>
      <c r="I14" s="28"/>
    </row>
    <row r="15" spans="1:12" s="24" customFormat="1" ht="32.1" customHeight="1" x14ac:dyDescent="0.25">
      <c r="A15" s="6">
        <v>8</v>
      </c>
      <c r="B15" s="26" t="s">
        <v>62</v>
      </c>
      <c r="C15" s="33" t="s">
        <v>63</v>
      </c>
      <c r="D15" s="6"/>
      <c r="E15" s="27">
        <v>550000</v>
      </c>
      <c r="F15" s="32">
        <v>50000</v>
      </c>
      <c r="G15" s="32">
        <f t="shared" si="0"/>
        <v>600000</v>
      </c>
      <c r="H15" s="28"/>
      <c r="I15" s="28"/>
    </row>
    <row r="16" spans="1:12" s="24" customFormat="1" ht="32.1" customHeight="1" x14ac:dyDescent="0.25">
      <c r="A16" s="6">
        <v>9</v>
      </c>
      <c r="B16" s="26" t="s">
        <v>54</v>
      </c>
      <c r="C16" s="33" t="s">
        <v>55</v>
      </c>
      <c r="D16" s="6"/>
      <c r="E16" s="27">
        <f>150000+100000+100000+100000+150000+150000</f>
        <v>750000</v>
      </c>
      <c r="F16" s="32">
        <v>200000</v>
      </c>
      <c r="G16" s="32">
        <f t="shared" si="0"/>
        <v>950000</v>
      </c>
      <c r="H16" s="28"/>
      <c r="I16" s="28"/>
    </row>
    <row r="17" spans="1:24" s="24" customFormat="1" ht="32.1" customHeight="1" x14ac:dyDescent="0.25">
      <c r="A17" s="6">
        <v>10</v>
      </c>
      <c r="B17" s="52" t="s">
        <v>75</v>
      </c>
      <c r="C17" s="33" t="s">
        <v>76</v>
      </c>
      <c r="D17" s="6"/>
      <c r="E17" s="27">
        <v>150000</v>
      </c>
      <c r="F17" s="32">
        <v>50000</v>
      </c>
      <c r="G17" s="32">
        <f t="shared" si="0"/>
        <v>200000</v>
      </c>
      <c r="H17" s="28"/>
      <c r="I17" s="28"/>
    </row>
    <row r="18" spans="1:24" s="24" customFormat="1" ht="32.1" customHeight="1" x14ac:dyDescent="0.25">
      <c r="A18" s="6">
        <v>11</v>
      </c>
      <c r="B18" s="26" t="s">
        <v>64</v>
      </c>
      <c r="C18" s="33" t="s">
        <v>22</v>
      </c>
      <c r="D18" s="6"/>
      <c r="E18" s="61">
        <f>150000+150000+150000+100000+150000+100000+100000+100000</f>
        <v>1000000</v>
      </c>
      <c r="F18" s="32">
        <f>50000+50000+50000+50000</f>
        <v>200000</v>
      </c>
      <c r="G18" s="32">
        <f t="shared" si="0"/>
        <v>1200000</v>
      </c>
      <c r="H18" s="28"/>
      <c r="I18" s="28"/>
    </row>
    <row r="19" spans="1:24" s="24" customFormat="1" ht="32.1" customHeight="1" x14ac:dyDescent="0.25">
      <c r="A19" s="6">
        <v>12</v>
      </c>
      <c r="B19" s="26" t="s">
        <v>88</v>
      </c>
      <c r="C19" s="33" t="s">
        <v>70</v>
      </c>
      <c r="D19" s="6"/>
      <c r="E19" s="27">
        <v>150000</v>
      </c>
      <c r="F19" s="32">
        <v>50000</v>
      </c>
      <c r="G19" s="32">
        <f t="shared" si="0"/>
        <v>200000</v>
      </c>
      <c r="H19" s="28"/>
      <c r="I19" s="28"/>
      <c r="K19" s="24">
        <f>G27+1200000+'07051005'!F7</f>
        <v>14236000</v>
      </c>
    </row>
    <row r="20" spans="1:24" s="24" customFormat="1" ht="32.1" customHeight="1" x14ac:dyDescent="0.25">
      <c r="A20" s="6">
        <v>13</v>
      </c>
      <c r="B20" s="26" t="s">
        <v>32</v>
      </c>
      <c r="C20" s="33" t="s">
        <v>56</v>
      </c>
      <c r="D20" s="6"/>
      <c r="E20" s="27">
        <f>150000+150000+150000</f>
        <v>450000</v>
      </c>
      <c r="F20" s="32">
        <f>50000+50000+50000</f>
        <v>150000</v>
      </c>
      <c r="G20" s="32">
        <f t="shared" si="0"/>
        <v>600000</v>
      </c>
      <c r="H20" s="28"/>
      <c r="I20" s="28"/>
    </row>
    <row r="21" spans="1:24" s="24" customFormat="1" ht="32.1" customHeight="1" x14ac:dyDescent="0.25">
      <c r="A21" s="6">
        <v>14</v>
      </c>
      <c r="B21" s="26" t="s">
        <v>87</v>
      </c>
      <c r="C21" s="33" t="s">
        <v>44</v>
      </c>
      <c r="D21" s="6"/>
      <c r="E21" s="27">
        <f>150000+100000</f>
        <v>250000</v>
      </c>
      <c r="F21" s="32">
        <f>50000+50000</f>
        <v>100000</v>
      </c>
      <c r="G21" s="32">
        <f t="shared" si="0"/>
        <v>350000</v>
      </c>
      <c r="H21" s="28"/>
      <c r="I21" s="28"/>
    </row>
    <row r="22" spans="1:24" s="24" customFormat="1" ht="32.1" customHeight="1" x14ac:dyDescent="0.25">
      <c r="A22" s="6">
        <v>15</v>
      </c>
      <c r="B22" s="26" t="s">
        <v>19</v>
      </c>
      <c r="C22" s="33" t="s">
        <v>20</v>
      </c>
      <c r="D22" s="6"/>
      <c r="E22" s="27">
        <v>850000</v>
      </c>
      <c r="F22" s="32">
        <v>100000</v>
      </c>
      <c r="G22" s="32">
        <f t="shared" si="0"/>
        <v>950000</v>
      </c>
      <c r="H22" s="28"/>
      <c r="I22" s="28"/>
      <c r="K22" s="24">
        <f>'11-3'!E11</f>
        <v>600000</v>
      </c>
    </row>
    <row r="23" spans="1:24" s="24" customFormat="1" ht="32.1" customHeight="1" x14ac:dyDescent="0.25">
      <c r="A23" s="6">
        <v>16</v>
      </c>
      <c r="B23" s="26" t="s">
        <v>57</v>
      </c>
      <c r="C23" s="33" t="s">
        <v>58</v>
      </c>
      <c r="D23" s="6"/>
      <c r="E23" s="27">
        <v>150000</v>
      </c>
      <c r="F23" s="32">
        <v>50000</v>
      </c>
      <c r="G23" s="32">
        <f t="shared" si="0"/>
        <v>200000</v>
      </c>
      <c r="H23" s="28"/>
      <c r="I23" s="28"/>
      <c r="K23" s="24">
        <f>'31-3'!G10</f>
        <v>600000</v>
      </c>
    </row>
    <row r="24" spans="1:24" s="24" customFormat="1" ht="32.1" customHeight="1" x14ac:dyDescent="0.25">
      <c r="A24" s="6">
        <v>17</v>
      </c>
      <c r="B24" s="26" t="s">
        <v>81</v>
      </c>
      <c r="C24" s="33" t="s">
        <v>79</v>
      </c>
      <c r="D24" s="6"/>
      <c r="E24" s="27">
        <v>400000</v>
      </c>
      <c r="F24" s="32"/>
      <c r="G24" s="32">
        <f t="shared" si="0"/>
        <v>400000</v>
      </c>
      <c r="H24" s="28"/>
      <c r="I24" s="28"/>
      <c r="K24" s="24">
        <f>Sheet2!G8</f>
        <v>200000</v>
      </c>
    </row>
    <row r="25" spans="1:24" s="24" customFormat="1" ht="32.1" customHeight="1" x14ac:dyDescent="0.25">
      <c r="A25" s="6">
        <v>18</v>
      </c>
      <c r="B25" s="26" t="s">
        <v>90</v>
      </c>
      <c r="C25" s="86"/>
      <c r="D25" s="87"/>
      <c r="E25" s="27"/>
      <c r="F25" s="88"/>
      <c r="G25" s="32">
        <v>1200000</v>
      </c>
      <c r="H25" s="28"/>
      <c r="I25" s="28"/>
    </row>
    <row r="26" spans="1:24" s="24" customFormat="1" ht="32.1" customHeight="1" x14ac:dyDescent="0.25">
      <c r="A26" s="6">
        <v>19</v>
      </c>
      <c r="B26" s="26" t="s">
        <v>91</v>
      </c>
      <c r="C26" s="86"/>
      <c r="D26" s="87"/>
      <c r="E26" s="27"/>
      <c r="F26" s="88"/>
      <c r="G26" s="32">
        <v>193000</v>
      </c>
      <c r="H26" s="28"/>
      <c r="I26" s="28"/>
    </row>
    <row r="27" spans="1:24" s="24" customFormat="1" ht="33" customHeight="1" x14ac:dyDescent="0.25">
      <c r="A27" s="61"/>
      <c r="B27" s="260" t="s">
        <v>6</v>
      </c>
      <c r="C27" s="261"/>
      <c r="D27" s="262"/>
      <c r="E27" s="59">
        <f>SUM(E8:E24)</f>
        <v>9200000</v>
      </c>
      <c r="F27" s="39">
        <f>SUM(F8:F24)</f>
        <v>2250000</v>
      </c>
      <c r="G27" s="23">
        <f>SUM(G8:G26)</f>
        <v>12843000</v>
      </c>
      <c r="H27" s="28">
        <f>G27-12843000</f>
        <v>0</v>
      </c>
      <c r="I27" s="28"/>
      <c r="K27" s="24">
        <f>'0704'!G10</f>
        <v>600000</v>
      </c>
    </row>
    <row r="28" spans="1:24" s="24" customFormat="1" ht="30" customHeight="1" x14ac:dyDescent="0.25">
      <c r="A28" s="270" t="s">
        <v>93</v>
      </c>
      <c r="B28" s="271"/>
      <c r="C28" s="271"/>
      <c r="D28" s="271"/>
      <c r="E28" s="271"/>
      <c r="F28" s="271"/>
      <c r="G28" s="271"/>
      <c r="H28" s="271"/>
      <c r="I28" s="272"/>
      <c r="K28" s="24">
        <f>'0804'!G12</f>
        <v>850000</v>
      </c>
    </row>
    <row r="29" spans="1:24" s="24" customFormat="1" ht="11.25" customHeight="1" x14ac:dyDescent="0.25">
      <c r="A29" s="40"/>
      <c r="B29" s="40"/>
      <c r="C29" s="40"/>
      <c r="D29" s="40"/>
      <c r="E29" s="41"/>
      <c r="F29" s="41"/>
      <c r="G29" s="41"/>
      <c r="H29" s="41"/>
      <c r="I29" s="41"/>
      <c r="K29" s="24">
        <v>600000</v>
      </c>
    </row>
    <row r="30" spans="1:24" s="24" customFormat="1" ht="23.25" customHeight="1" x14ac:dyDescent="0.25">
      <c r="A30" s="2"/>
      <c r="B30" s="3"/>
      <c r="C30" s="3"/>
      <c r="D30" s="3"/>
      <c r="E30" s="275" t="s">
        <v>27</v>
      </c>
      <c r="F30" s="275"/>
      <c r="G30" s="275"/>
      <c r="H30" s="275"/>
      <c r="I30" s="275"/>
      <c r="J30" s="31"/>
      <c r="K30" s="31">
        <f>'124154'!G16</f>
        <v>1700000</v>
      </c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</row>
    <row r="31" spans="1:24" ht="21" customHeight="1" x14ac:dyDescent="0.25">
      <c r="A31" s="266" t="s">
        <v>7</v>
      </c>
      <c r="B31" s="266"/>
      <c r="C31" s="266"/>
      <c r="D31" s="255" t="s">
        <v>8</v>
      </c>
      <c r="E31" s="255"/>
      <c r="F31" s="274" t="s">
        <v>9</v>
      </c>
      <c r="G31" s="274"/>
      <c r="H31" s="276" t="s">
        <v>10</v>
      </c>
      <c r="I31" s="276"/>
      <c r="K31" s="24">
        <f>'134154'!G19</f>
        <v>2250000</v>
      </c>
    </row>
    <row r="32" spans="1:24" x14ac:dyDescent="0.25">
      <c r="B32" s="10"/>
      <c r="C32" s="10"/>
      <c r="D32" s="7"/>
      <c r="E32" s="7"/>
      <c r="F32" s="42"/>
      <c r="G32" s="42"/>
      <c r="H32" s="7"/>
      <c r="I32" s="7"/>
      <c r="K32" s="24">
        <f>'1604'!G12</f>
        <v>700000</v>
      </c>
    </row>
    <row r="33" spans="1:11" x14ac:dyDescent="0.25">
      <c r="B33" s="10"/>
      <c r="C33" s="10"/>
      <c r="D33" s="7"/>
      <c r="E33" s="7"/>
      <c r="F33" s="42"/>
      <c r="G33" s="42"/>
      <c r="H33" s="7"/>
      <c r="I33" s="7"/>
      <c r="K33" s="24">
        <f>'2004'!G11</f>
        <v>600000</v>
      </c>
    </row>
    <row r="34" spans="1:11" x14ac:dyDescent="0.25">
      <c r="B34" s="10"/>
      <c r="C34" s="10"/>
      <c r="D34" s="7"/>
      <c r="E34" s="7"/>
      <c r="F34" s="42"/>
      <c r="G34" s="42"/>
      <c r="H34" s="7"/>
      <c r="I34" s="7"/>
      <c r="K34" s="24">
        <f>'04050605'!G19</f>
        <v>2450000</v>
      </c>
    </row>
    <row r="35" spans="1:11" x14ac:dyDescent="0.25">
      <c r="B35" s="10"/>
      <c r="C35" s="10"/>
      <c r="D35" s="7"/>
      <c r="E35" s="7"/>
      <c r="F35" s="42"/>
      <c r="G35" s="42"/>
      <c r="H35" s="7"/>
      <c r="I35" s="7"/>
      <c r="K35" s="24">
        <f>'07051005'!G11</f>
        <v>693000</v>
      </c>
    </row>
    <row r="36" spans="1:11" x14ac:dyDescent="0.25">
      <c r="A36" s="254" t="s">
        <v>11</v>
      </c>
      <c r="B36" s="254"/>
      <c r="C36" s="254"/>
      <c r="D36" s="255" t="s">
        <v>12</v>
      </c>
      <c r="E36" s="255"/>
      <c r="F36" s="255" t="s">
        <v>13</v>
      </c>
      <c r="G36" s="255"/>
      <c r="H36" s="255" t="s">
        <v>36</v>
      </c>
      <c r="I36" s="255"/>
      <c r="K36" s="24">
        <f>SUM(K22:K35)</f>
        <v>11843000</v>
      </c>
    </row>
    <row r="37" spans="1:11" x14ac:dyDescent="0.25">
      <c r="A37" s="253"/>
      <c r="B37" s="253"/>
      <c r="C37" s="58"/>
      <c r="K37" s="24">
        <f>G27+1200000</f>
        <v>14043000</v>
      </c>
    </row>
    <row r="38" spans="1:11" x14ac:dyDescent="0.25">
      <c r="A38" s="253"/>
      <c r="B38" s="253"/>
      <c r="C38" s="58"/>
    </row>
  </sheetData>
  <mergeCells count="18">
    <mergeCell ref="A38:B38"/>
    <mergeCell ref="A28:I28"/>
    <mergeCell ref="E30:I30"/>
    <mergeCell ref="A31:C31"/>
    <mergeCell ref="D31:E31"/>
    <mergeCell ref="F31:G31"/>
    <mergeCell ref="H31:I31"/>
    <mergeCell ref="A36:C36"/>
    <mergeCell ref="D36:E36"/>
    <mergeCell ref="F36:G36"/>
    <mergeCell ref="H36:I36"/>
    <mergeCell ref="A37:B37"/>
    <mergeCell ref="B27:D27"/>
    <mergeCell ref="A1:D1"/>
    <mergeCell ref="A2:D2"/>
    <mergeCell ref="A3:D3"/>
    <mergeCell ref="A5:I5"/>
    <mergeCell ref="B7:C7"/>
  </mergeCells>
  <printOptions horizontalCentered="1"/>
  <pageMargins left="0.28000000000000003" right="0.17" top="0.44" bottom="0.81" header="0.17" footer="0.17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3</vt:i4>
      </vt:variant>
    </vt:vector>
  </HeadingPairs>
  <TitlesOfParts>
    <vt:vector size="18" baseType="lpstr">
      <vt:lpstr>11-3</vt:lpstr>
      <vt:lpstr>31-3</vt:lpstr>
      <vt:lpstr>01-4</vt:lpstr>
      <vt:lpstr>Sheet2</vt:lpstr>
      <vt:lpstr>0704</vt:lpstr>
      <vt:lpstr>0804</vt:lpstr>
      <vt:lpstr>0904</vt:lpstr>
      <vt:lpstr>124154</vt:lpstr>
      <vt:lpstr>134154</vt:lpstr>
      <vt:lpstr>1604</vt:lpstr>
      <vt:lpstr>2004</vt:lpstr>
      <vt:lpstr>07051005</vt:lpstr>
      <vt:lpstr>04050605</vt:lpstr>
      <vt:lpstr>Sheet1</vt:lpstr>
      <vt:lpstr>tong hop</vt:lpstr>
      <vt:lpstr>'04050605'!Print_Titles</vt:lpstr>
      <vt:lpstr>'07051005'!Print_Titles</vt:lpstr>
      <vt:lpstr>'134154'!Print_Titles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HAIHA-DAOTAO</cp:lastModifiedBy>
  <cp:lastPrinted>2018-08-02T09:16:43Z</cp:lastPrinted>
  <dcterms:created xsi:type="dcterms:W3CDTF">2018-03-16T07:42:33Z</dcterms:created>
  <dcterms:modified xsi:type="dcterms:W3CDTF">2018-09-20T09:48:08Z</dcterms:modified>
</cp:coreProperties>
</file>